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929"/>
  <workbookPr autoCompressPictures="0"/>
  <mc:AlternateContent xmlns:mc="http://schemas.openxmlformats.org/markup-compatibility/2006">
    <mc:Choice Requires="x15">
      <x15ac:absPath xmlns:x15ac="http://schemas.microsoft.com/office/spreadsheetml/2010/11/ac" url="C:\Users\fifty\Dropbox\BPC Session\AGM\1819 reports\"/>
    </mc:Choice>
  </mc:AlternateContent>
  <xr:revisionPtr revIDLastSave="0" documentId="13_ncr:1_{433FCE58-314B-4F87-9FFC-92AF71C4B590}" xr6:coauthVersionLast="44" xr6:coauthVersionMax="44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Sheet1!$A$1:$L$101</definedName>
  </definedName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J74" i="1" l="1"/>
  <c r="I73" i="1"/>
  <c r="I61" i="1"/>
  <c r="I17" i="1"/>
  <c r="J61" i="1"/>
  <c r="J43" i="1"/>
  <c r="I49" i="1" l="1"/>
  <c r="O55" i="1"/>
  <c r="C49" i="1"/>
  <c r="C44" i="1"/>
  <c r="C67" i="1"/>
  <c r="I58" i="1"/>
  <c r="I43" i="1"/>
  <c r="I25" i="1"/>
  <c r="K74" i="1"/>
  <c r="D79" i="1" s="1"/>
  <c r="D80" i="1" s="1"/>
  <c r="J73" i="1"/>
  <c r="C6" i="1"/>
  <c r="D67" i="1"/>
  <c r="I13" i="1"/>
  <c r="I7" i="1"/>
  <c r="J92" i="1"/>
  <c r="K92" i="1" s="1"/>
  <c r="K91" i="1"/>
  <c r="K90" i="1"/>
  <c r="K89" i="1"/>
  <c r="K88" i="1"/>
  <c r="K87" i="1"/>
  <c r="K86" i="1"/>
  <c r="K85" i="1"/>
  <c r="K84" i="1"/>
  <c r="K83" i="1"/>
  <c r="K82" i="1"/>
  <c r="K81" i="1"/>
  <c r="K80" i="1"/>
  <c r="R68" i="1"/>
  <c r="D45" i="1"/>
  <c r="J54" i="1"/>
  <c r="J13" i="1"/>
  <c r="M13" i="1" s="1"/>
  <c r="S18" i="1"/>
  <c r="T18" i="1"/>
  <c r="T17" i="1"/>
  <c r="T16" i="1"/>
  <c r="T15" i="1"/>
  <c r="T14" i="1"/>
  <c r="S13" i="1"/>
  <c r="T13" i="1"/>
  <c r="D6" i="1"/>
  <c r="D49" i="1"/>
  <c r="D69" i="1" s="1"/>
  <c r="D85" i="1"/>
  <c r="J7" i="1"/>
  <c r="J17" i="1"/>
  <c r="J25" i="1"/>
  <c r="E69" i="1"/>
  <c r="D78" i="1" s="1"/>
  <c r="D93" i="1"/>
  <c r="J75" i="1" l="1"/>
</calcChain>
</file>

<file path=xl/sharedStrings.xml><?xml version="1.0" encoding="utf-8"?>
<sst xmlns="http://schemas.openxmlformats.org/spreadsheetml/2006/main" count="174" uniqueCount="153">
  <si>
    <t>Income</t>
  </si>
  <si>
    <t>Direct Credit</t>
  </si>
  <si>
    <t>General Offering</t>
  </si>
  <si>
    <t>PIM</t>
  </si>
  <si>
    <t>Expenses</t>
  </si>
  <si>
    <t>Stipend</t>
  </si>
  <si>
    <t>NCB</t>
  </si>
  <si>
    <t>Superannuation</t>
  </si>
  <si>
    <t>Closing balance</t>
  </si>
  <si>
    <t>Weekly offering analysis</t>
  </si>
  <si>
    <t>Total Income</t>
  </si>
  <si>
    <t>Total expenses</t>
  </si>
  <si>
    <t>Budgeted Weekly offering</t>
  </si>
  <si>
    <t>C4M</t>
  </si>
  <si>
    <t>AFES</t>
  </si>
  <si>
    <t>subtotal</t>
  </si>
  <si>
    <t>donations</t>
  </si>
  <si>
    <t>TOTAL EXPENSES</t>
  </si>
  <si>
    <t>Net gain for period</t>
  </si>
  <si>
    <t>Mission Support</t>
  </si>
  <si>
    <t>opening</t>
  </si>
  <si>
    <t>Nov 4 wks</t>
  </si>
  <si>
    <t>Dec 5 wks</t>
  </si>
  <si>
    <t>July 5 wks</t>
  </si>
  <si>
    <t>Aug 4 wks</t>
  </si>
  <si>
    <t>Jan 4 wks</t>
  </si>
  <si>
    <t>outgoing</t>
  </si>
  <si>
    <t>closing</t>
  </si>
  <si>
    <t>Feb 4 wks</t>
  </si>
  <si>
    <t>Terence Bell</t>
  </si>
  <si>
    <t>May 4 wks</t>
  </si>
  <si>
    <t>May &amp; june</t>
  </si>
  <si>
    <t xml:space="preserve">insurance </t>
  </si>
  <si>
    <t>&amp; levies</t>
  </si>
  <si>
    <t>Gen Mission program</t>
  </si>
  <si>
    <t>TOTAL INCOME</t>
  </si>
  <si>
    <t>Opening balance all accounts</t>
  </si>
  <si>
    <t>All Acounts</t>
  </si>
  <si>
    <t>Hall -caledonians</t>
  </si>
  <si>
    <t>Car Parking</t>
  </si>
  <si>
    <t>GST</t>
  </si>
  <si>
    <t>manse costs</t>
  </si>
  <si>
    <t>total</t>
  </si>
  <si>
    <t>$1165 to ea missionary</t>
  </si>
  <si>
    <t>Presaid</t>
  </si>
  <si>
    <t>Hall -bush walkers club</t>
  </si>
  <si>
    <t>Chapliancy</t>
  </si>
  <si>
    <t>Funerals</t>
  </si>
  <si>
    <t xml:space="preserve">Hall hire </t>
  </si>
  <si>
    <t>Interest</t>
  </si>
  <si>
    <t>Photocopying</t>
  </si>
  <si>
    <t>Wedding</t>
  </si>
  <si>
    <t>Advertising</t>
  </si>
  <si>
    <t>Church/hall electricity</t>
  </si>
  <si>
    <t>Church/hall gas</t>
  </si>
  <si>
    <t>Church/hall water</t>
  </si>
  <si>
    <t>Copyright licence music</t>
  </si>
  <si>
    <t>Fire extinguisher check</t>
  </si>
  <si>
    <t>Kitchen/cleaning supplies</t>
  </si>
  <si>
    <t>Photocopier</t>
  </si>
  <si>
    <t>Pulpit supply</t>
  </si>
  <si>
    <t>Scots day out</t>
  </si>
  <si>
    <t>Disability insurance</t>
  </si>
  <si>
    <t>General insurance</t>
  </si>
  <si>
    <t>Long service leave</t>
  </si>
  <si>
    <t xml:space="preserve">Presbytery levy </t>
  </si>
  <si>
    <t>Public liability insurance</t>
  </si>
  <si>
    <t>Safe church levy</t>
  </si>
  <si>
    <t>Manse elec</t>
  </si>
  <si>
    <t>Manse gas</t>
  </si>
  <si>
    <t>Manse internet</t>
  </si>
  <si>
    <t>Manse water</t>
  </si>
  <si>
    <t>Family camp</t>
  </si>
  <si>
    <t>Books/name tags</t>
  </si>
  <si>
    <t>Camps from Kirkbrae</t>
  </si>
  <si>
    <t>Building fund</t>
  </si>
  <si>
    <t xml:space="preserve">Keith </t>
  </si>
  <si>
    <t>Philip</t>
  </si>
  <si>
    <t>salary</t>
  </si>
  <si>
    <t>mission</t>
  </si>
  <si>
    <t>manse</t>
  </si>
  <si>
    <t xml:space="preserve">extra </t>
  </si>
  <si>
    <t>expenses</t>
  </si>
  <si>
    <t xml:space="preserve">main </t>
  </si>
  <si>
    <t>offerings</t>
  </si>
  <si>
    <t>appeals</t>
  </si>
  <si>
    <t>main expenses 8%</t>
  </si>
  <si>
    <t>General account</t>
  </si>
  <si>
    <t>Maintenance acount</t>
  </si>
  <si>
    <t>PCV account</t>
  </si>
  <si>
    <t xml:space="preserve">Total </t>
  </si>
  <si>
    <t>income</t>
  </si>
  <si>
    <t xml:space="preserve">manse repairs </t>
  </si>
  <si>
    <t>received</t>
  </si>
  <si>
    <t xml:space="preserve">Income Statement for period covering 01/7/18 to30/6/19 </t>
  </si>
  <si>
    <t>nuer bibles</t>
  </si>
  <si>
    <t xml:space="preserve">Scots day out </t>
  </si>
  <si>
    <t xml:space="preserve">Rhys &amp; Rhonda Hall </t>
  </si>
  <si>
    <t>Boyes</t>
  </si>
  <si>
    <t>Organ</t>
  </si>
  <si>
    <t>Church/hall fire levy</t>
  </si>
  <si>
    <t>church insulation</t>
  </si>
  <si>
    <t>sound system</t>
  </si>
  <si>
    <t>smoke alarms, power pts</t>
  </si>
  <si>
    <t>Donation - long</t>
  </si>
  <si>
    <t>Sep 5 wks</t>
  </si>
  <si>
    <t>Oct 4 wks</t>
  </si>
  <si>
    <t>Mar 5 wks</t>
  </si>
  <si>
    <t>April 4 wks</t>
  </si>
  <si>
    <t>June 5 wks</t>
  </si>
  <si>
    <t>53 wks</t>
  </si>
  <si>
    <t>2018-19</t>
  </si>
  <si>
    <t>17-18</t>
  </si>
  <si>
    <t>heating hall</t>
  </si>
  <si>
    <t>bibles4persecuted</t>
  </si>
  <si>
    <t>1904</t>
  </si>
  <si>
    <t>yat</t>
  </si>
  <si>
    <t>presy hall</t>
  </si>
  <si>
    <t>sw fire</t>
  </si>
  <si>
    <t>tranters</t>
  </si>
  <si>
    <t>520</t>
  </si>
  <si>
    <t>repairs, door lock, carpet clean</t>
  </si>
  <si>
    <t>telstra</t>
  </si>
  <si>
    <t>defribulator</t>
  </si>
  <si>
    <t>katboard</t>
  </si>
  <si>
    <t>safety film</t>
  </si>
  <si>
    <t>survey manse property</t>
  </si>
  <si>
    <t xml:space="preserve">fence half of </t>
  </si>
  <si>
    <t>repairs electrical</t>
  </si>
  <si>
    <t>stove</t>
  </si>
  <si>
    <t>steve blyth</t>
  </si>
  <si>
    <t>Grant - evengelism</t>
  </si>
  <si>
    <t>Donation - anonymous</t>
  </si>
  <si>
    <t xml:space="preserve">Grant - long service </t>
  </si>
  <si>
    <t xml:space="preserve">Clerk presbytery </t>
  </si>
  <si>
    <t>Sold pews</t>
  </si>
  <si>
    <t>Grant - Smile</t>
  </si>
  <si>
    <t>for mission support</t>
  </si>
  <si>
    <t>transferred to mission support A/c</t>
  </si>
  <si>
    <t xml:space="preserve">hall heaters </t>
  </si>
  <si>
    <t>PTC &amp; Scots day</t>
  </si>
  <si>
    <t>bible society</t>
  </si>
  <si>
    <t>Camps PYV</t>
  </si>
  <si>
    <t>welfare</t>
  </si>
  <si>
    <t>church front door/garden</t>
  </si>
  <si>
    <t>PTC</t>
  </si>
  <si>
    <t xml:space="preserve">offering 69% </t>
  </si>
  <si>
    <t>mission 3.5%</t>
  </si>
  <si>
    <t>donations 15%</t>
  </si>
  <si>
    <t>levies insurance 11%</t>
  </si>
  <si>
    <t>mission 3%</t>
  </si>
  <si>
    <t xml:space="preserve">philip salary 48% </t>
  </si>
  <si>
    <t>Manse fire levy &amp; garbage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</si>
</sst>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8" formatCode="&quot;$&quot;#,##0.00;[Red]\-&quot;$&quot;#,##0.00"/>
    <numFmt numFmtId="164" formatCode="&quot;$&quot;#,##0.00"/>
    <numFmt numFmtId="165" formatCode="&quot;$&quot;#,##0"/>
    <numFmt numFmtId="166" formatCode="&quot;$&quot;#,##0.00;[Red]&quot;$&quot;#,##0.00"/>
  </numFmts>
  <fonts count="16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8"/>
      <name val="Calibri"/>
      <family val="2"/>
      <scheme val="minor"/>
    </font>
    <font>
      <sz val="14"/>
      <color theme="1"/>
      <name val="Arial Narrow"/>
    </font>
    <font>
      <b/>
      <sz val="14"/>
      <color theme="1"/>
      <name val="Arial Narrow"/>
    </font>
    <font>
      <sz val="14"/>
      <name val="Arial Narrow"/>
    </font>
    <font>
      <b/>
      <sz val="14"/>
      <color rgb="FF000000"/>
      <name val="Arial Narrow"/>
    </font>
    <font>
      <sz val="14"/>
      <color rgb="FF000000"/>
      <name val="Arial Narrow"/>
    </font>
    <font>
      <sz val="12"/>
      <color theme="1"/>
      <name val="Arial Narrow"/>
    </font>
    <font>
      <b/>
      <sz val="11"/>
      <color theme="1"/>
      <name val="Calibri"/>
      <family val="2"/>
      <scheme val="minor"/>
    </font>
    <font>
      <sz val="10"/>
      <color theme="1"/>
      <name val="Calibri"/>
      <scheme val="minor"/>
    </font>
    <font>
      <sz val="12"/>
      <color rgb="FF000000"/>
      <name val="Calibri"/>
      <scheme val="minor"/>
    </font>
    <font>
      <b/>
      <sz val="14"/>
      <color theme="1"/>
      <name val="Arial Narrow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841">
    <xf numFmtId="0" fontId="0" fillId="0" borderId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130">
    <xf numFmtId="0" fontId="0" fillId="0" borderId="0" xfId="0"/>
    <xf numFmtId="0" fontId="6" fillId="0" borderId="0" xfId="0" applyFont="1" applyFill="1"/>
    <xf numFmtId="49" fontId="7" fillId="0" borderId="1" xfId="0" applyNumberFormat="1" applyFont="1" applyFill="1" applyBorder="1"/>
    <xf numFmtId="49" fontId="6" fillId="0" borderId="1" xfId="0" applyNumberFormat="1" applyFont="1" applyFill="1" applyBorder="1"/>
    <xf numFmtId="49" fontId="6" fillId="0" borderId="0" xfId="0" applyNumberFormat="1" applyFont="1" applyFill="1"/>
    <xf numFmtId="49" fontId="7" fillId="0" borderId="2" xfId="0" applyNumberFormat="1" applyFont="1" applyFill="1" applyBorder="1" applyAlignment="1"/>
    <xf numFmtId="49" fontId="7" fillId="0" borderId="3" xfId="0" applyNumberFormat="1" applyFont="1" applyFill="1" applyBorder="1" applyAlignment="1">
      <alignment horizontal="left"/>
    </xf>
    <xf numFmtId="49" fontId="7" fillId="0" borderId="3" xfId="0" applyNumberFormat="1" applyFont="1" applyFill="1" applyBorder="1" applyAlignment="1"/>
    <xf numFmtId="49" fontId="7" fillId="0" borderId="3" xfId="0" applyNumberFormat="1" applyFont="1" applyFill="1" applyBorder="1"/>
    <xf numFmtId="0" fontId="6" fillId="0" borderId="3" xfId="0" applyFont="1" applyFill="1" applyBorder="1"/>
    <xf numFmtId="49" fontId="7" fillId="0" borderId="5" xfId="0" applyNumberFormat="1" applyFont="1" applyFill="1" applyBorder="1"/>
    <xf numFmtId="1" fontId="6" fillId="0" borderId="0" xfId="0" applyNumberFormat="1" applyFont="1" applyFill="1" applyAlignment="1">
      <alignment horizontal="right"/>
    </xf>
    <xf numFmtId="49" fontId="7" fillId="0" borderId="0" xfId="0" applyNumberFormat="1" applyFont="1" applyFill="1" applyBorder="1"/>
    <xf numFmtId="49" fontId="6" fillId="0" borderId="0" xfId="0" applyNumberFormat="1" applyFont="1" applyFill="1" applyBorder="1"/>
    <xf numFmtId="49" fontId="7" fillId="0" borderId="4" xfId="0" applyNumberFormat="1" applyFont="1" applyFill="1" applyBorder="1"/>
    <xf numFmtId="165" fontId="6" fillId="0" borderId="0" xfId="0" applyNumberFormat="1" applyFont="1" applyFill="1"/>
    <xf numFmtId="165" fontId="6" fillId="0" borderId="0" xfId="0" applyNumberFormat="1" applyFont="1" applyFill="1" applyBorder="1"/>
    <xf numFmtId="0" fontId="6" fillId="0" borderId="0" xfId="0" applyNumberFormat="1" applyFont="1" applyFill="1" applyAlignment="1">
      <alignment horizontal="right"/>
    </xf>
    <xf numFmtId="165" fontId="6" fillId="0" borderId="0" xfId="0" applyNumberFormat="1" applyFont="1" applyFill="1" applyBorder="1" applyAlignment="1">
      <alignment horizontal="right"/>
    </xf>
    <xf numFmtId="49" fontId="6" fillId="0" borderId="5" xfId="0" applyNumberFormat="1" applyFont="1" applyFill="1" applyBorder="1"/>
    <xf numFmtId="0" fontId="6" fillId="0" borderId="0" xfId="0" applyNumberFormat="1" applyFont="1" applyFill="1"/>
    <xf numFmtId="0" fontId="7" fillId="0" borderId="0" xfId="0" applyFont="1" applyFill="1"/>
    <xf numFmtId="0" fontId="7" fillId="0" borderId="5" xfId="0" applyFont="1" applyFill="1" applyBorder="1"/>
    <xf numFmtId="0" fontId="6" fillId="0" borderId="5" xfId="0" applyFont="1" applyFill="1" applyBorder="1"/>
    <xf numFmtId="2" fontId="6" fillId="0" borderId="0" xfId="0" applyNumberFormat="1" applyFont="1" applyFill="1"/>
    <xf numFmtId="2" fontId="6" fillId="0" borderId="0" xfId="0" applyNumberFormat="1" applyFont="1" applyFill="1" applyAlignment="1">
      <alignment horizontal="right"/>
    </xf>
    <xf numFmtId="2" fontId="6" fillId="0" borderId="0" xfId="0" applyNumberFormat="1" applyFont="1" applyFill="1" applyBorder="1" applyAlignment="1">
      <alignment horizontal="right"/>
    </xf>
    <xf numFmtId="4" fontId="6" fillId="0" borderId="0" xfId="0" applyNumberFormat="1" applyFont="1" applyFill="1"/>
    <xf numFmtId="164" fontId="6" fillId="0" borderId="0" xfId="0" applyNumberFormat="1" applyFont="1" applyFill="1"/>
    <xf numFmtId="164" fontId="6" fillId="0" borderId="0" xfId="0" applyNumberFormat="1" applyFont="1" applyFill="1" applyAlignment="1">
      <alignment horizontal="right"/>
    </xf>
    <xf numFmtId="164" fontId="8" fillId="0" borderId="0" xfId="0" applyNumberFormat="1" applyFont="1" applyFill="1" applyAlignment="1">
      <alignment horizontal="right"/>
    </xf>
    <xf numFmtId="49" fontId="7" fillId="0" borderId="0" xfId="0" applyNumberFormat="1" applyFont="1" applyFill="1"/>
    <xf numFmtId="164" fontId="7" fillId="0" borderId="0" xfId="0" applyNumberFormat="1" applyFont="1" applyFill="1" applyBorder="1"/>
    <xf numFmtId="0" fontId="9" fillId="0" borderId="5" xfId="0" applyFont="1" applyBorder="1"/>
    <xf numFmtId="49" fontId="10" fillId="0" borderId="0" xfId="0" applyNumberFormat="1" applyFont="1"/>
    <xf numFmtId="0" fontId="6" fillId="0" borderId="0" xfId="0" applyFont="1" applyFill="1" applyBorder="1"/>
    <xf numFmtId="165" fontId="7" fillId="0" borderId="0" xfId="0" applyNumberFormat="1" applyFont="1" applyFill="1"/>
    <xf numFmtId="164" fontId="7" fillId="0" borderId="0" xfId="0" applyNumberFormat="1" applyFont="1" applyFill="1"/>
    <xf numFmtId="49" fontId="6" fillId="0" borderId="4" xfId="0" applyNumberFormat="1" applyFont="1" applyFill="1" applyBorder="1"/>
    <xf numFmtId="0" fontId="6" fillId="0" borderId="6" xfId="0" applyFont="1" applyFill="1" applyBorder="1"/>
    <xf numFmtId="165" fontId="7" fillId="0" borderId="7" xfId="0" applyNumberFormat="1" applyFont="1" applyFill="1" applyBorder="1"/>
    <xf numFmtId="165" fontId="6" fillId="0" borderId="8" xfId="0" applyNumberFormat="1" applyFont="1" applyFill="1" applyBorder="1"/>
    <xf numFmtId="49" fontId="9" fillId="0" borderId="4" xfId="0" applyNumberFormat="1" applyFont="1" applyFill="1" applyBorder="1" applyAlignment="1">
      <alignment horizontal="left"/>
    </xf>
    <xf numFmtId="3" fontId="6" fillId="0" borderId="6" xfId="0" applyNumberFormat="1" applyFont="1" applyFill="1" applyBorder="1"/>
    <xf numFmtId="3" fontId="9" fillId="0" borderId="7" xfId="0" applyNumberFormat="1" applyFont="1" applyFill="1" applyBorder="1"/>
    <xf numFmtId="0" fontId="7" fillId="0" borderId="0" xfId="0" applyFont="1" applyFill="1" applyBorder="1"/>
    <xf numFmtId="165" fontId="8" fillId="0" borderId="8" xfId="0" applyNumberFormat="1" applyFont="1" applyFill="1" applyBorder="1"/>
    <xf numFmtId="0" fontId="10" fillId="0" borderId="5" xfId="0" applyFont="1" applyFill="1" applyBorder="1"/>
    <xf numFmtId="3" fontId="6" fillId="0" borderId="0" xfId="0" applyNumberFormat="1" applyFont="1" applyFill="1" applyBorder="1"/>
    <xf numFmtId="3" fontId="6" fillId="0" borderId="8" xfId="0" applyNumberFormat="1" applyFont="1" applyFill="1" applyBorder="1"/>
    <xf numFmtId="49" fontId="6" fillId="0" borderId="0" xfId="0" applyNumberFormat="1" applyFont="1" applyFill="1" applyBorder="1" applyAlignment="1"/>
    <xf numFmtId="0" fontId="6" fillId="0" borderId="8" xfId="0" applyFont="1" applyFill="1" applyBorder="1"/>
    <xf numFmtId="4" fontId="6" fillId="0" borderId="8" xfId="0" applyNumberFormat="1" applyFont="1" applyFill="1" applyBorder="1"/>
    <xf numFmtId="8" fontId="6" fillId="0" borderId="0" xfId="0" applyNumberFormat="1" applyFont="1" applyFill="1" applyBorder="1"/>
    <xf numFmtId="8" fontId="6" fillId="0" borderId="0" xfId="0" applyNumberFormat="1" applyFont="1" applyFill="1"/>
    <xf numFmtId="49" fontId="6" fillId="0" borderId="9" xfId="0" applyNumberFormat="1" applyFont="1" applyFill="1" applyBorder="1" applyAlignment="1"/>
    <xf numFmtId="164" fontId="6" fillId="0" borderId="1" xfId="0" applyNumberFormat="1" applyFont="1" applyFill="1" applyBorder="1"/>
    <xf numFmtId="4" fontId="7" fillId="0" borderId="10" xfId="0" applyNumberFormat="1" applyFont="1" applyFill="1" applyBorder="1" applyAlignment="1"/>
    <xf numFmtId="164" fontId="6" fillId="0" borderId="0" xfId="0" applyNumberFormat="1" applyFont="1" applyFill="1" applyBorder="1"/>
    <xf numFmtId="4" fontId="7" fillId="0" borderId="6" xfId="0" applyNumberFormat="1" applyFont="1" applyFill="1" applyBorder="1" applyAlignment="1"/>
    <xf numFmtId="0" fontId="6" fillId="0" borderId="1" xfId="0" applyFont="1" applyFill="1" applyBorder="1"/>
    <xf numFmtId="0" fontId="7" fillId="0" borderId="4" xfId="0" applyFont="1" applyFill="1" applyBorder="1"/>
    <xf numFmtId="0" fontId="6" fillId="0" borderId="9" xfId="0" applyFont="1" applyFill="1" applyBorder="1"/>
    <xf numFmtId="8" fontId="6" fillId="0" borderId="10" xfId="0" applyNumberFormat="1" applyFont="1" applyFill="1" applyBorder="1"/>
    <xf numFmtId="8" fontId="7" fillId="0" borderId="0" xfId="0" applyNumberFormat="1" applyFont="1" applyFill="1" applyBorder="1"/>
    <xf numFmtId="49" fontId="10" fillId="0" borderId="0" xfId="0" applyNumberFormat="1" applyFont="1" applyFill="1"/>
    <xf numFmtId="49" fontId="7" fillId="0" borderId="0" xfId="0" applyNumberFormat="1" applyFont="1" applyFill="1" applyBorder="1" applyAlignment="1">
      <alignment horizontal="left"/>
    </xf>
    <xf numFmtId="49" fontId="6" fillId="0" borderId="0" xfId="0" applyNumberFormat="1" applyFont="1" applyFill="1" applyBorder="1" applyAlignment="1">
      <alignment horizontal="right"/>
    </xf>
    <xf numFmtId="0" fontId="6" fillId="0" borderId="0" xfId="0" applyNumberFormat="1" applyFont="1" applyFill="1" applyBorder="1"/>
    <xf numFmtId="0" fontId="6" fillId="0" borderId="0" xfId="0" applyFont="1" applyFill="1" applyBorder="1" applyAlignment="1">
      <alignment horizontal="right"/>
    </xf>
    <xf numFmtId="8" fontId="10" fillId="0" borderId="0" xfId="0" applyNumberFormat="1" applyFont="1" applyFill="1"/>
    <xf numFmtId="49" fontId="6" fillId="0" borderId="5" xfId="0" applyNumberFormat="1" applyFont="1" applyFill="1" applyBorder="1" applyAlignment="1"/>
    <xf numFmtId="2" fontId="11" fillId="0" borderId="0" xfId="0" applyNumberFormat="1" applyFont="1" applyFill="1"/>
    <xf numFmtId="0" fontId="11" fillId="0" borderId="0" xfId="0" applyNumberFormat="1" applyFont="1" applyFill="1"/>
    <xf numFmtId="49" fontId="0" fillId="0" borderId="0" xfId="0" applyNumberFormat="1" applyFill="1" applyBorder="1"/>
    <xf numFmtId="0" fontId="0" fillId="0" borderId="0" xfId="0" applyFill="1"/>
    <xf numFmtId="8" fontId="0" fillId="0" borderId="0" xfId="0" applyNumberFormat="1" applyFill="1" applyBorder="1"/>
    <xf numFmtId="164" fontId="0" fillId="0" borderId="0" xfId="0" applyNumberFormat="1" applyFill="1" applyAlignment="1">
      <alignment horizontal="right"/>
    </xf>
    <xf numFmtId="4" fontId="0" fillId="0" borderId="0" xfId="0" applyNumberFormat="1" applyFill="1"/>
    <xf numFmtId="164" fontId="0" fillId="0" borderId="0" xfId="0" applyNumberFormat="1" applyFill="1"/>
    <xf numFmtId="49" fontId="0" fillId="0" borderId="0" xfId="0" applyNumberFormat="1" applyFill="1"/>
    <xf numFmtId="166" fontId="0" fillId="0" borderId="0" xfId="0" applyNumberFormat="1" applyFont="1" applyFill="1" applyBorder="1"/>
    <xf numFmtId="0" fontId="12" fillId="0" borderId="0" xfId="0" applyFont="1" applyFill="1"/>
    <xf numFmtId="8" fontId="0" fillId="0" borderId="0" xfId="0" applyNumberFormat="1" applyFill="1"/>
    <xf numFmtId="4" fontId="12" fillId="0" borderId="0" xfId="0" applyNumberFormat="1" applyFont="1" applyFill="1"/>
    <xf numFmtId="1" fontId="13" fillId="0" borderId="0" xfId="0" applyNumberFormat="1" applyFont="1" applyFill="1" applyBorder="1"/>
    <xf numFmtId="0" fontId="14" fillId="0" borderId="5" xfId="0" applyFont="1" applyFill="1" applyBorder="1"/>
    <xf numFmtId="164" fontId="2" fillId="0" borderId="0" xfId="0" applyNumberFormat="1" applyFont="1" applyFill="1" applyBorder="1"/>
    <xf numFmtId="49" fontId="14" fillId="0" borderId="5" xfId="0" applyNumberFormat="1" applyFont="1" applyFill="1" applyBorder="1" applyAlignment="1">
      <alignment horizontal="left"/>
    </xf>
    <xf numFmtId="49" fontId="14" fillId="0" borderId="5" xfId="0" applyNumberFormat="1" applyFont="1" applyFill="1" applyBorder="1"/>
    <xf numFmtId="8" fontId="2" fillId="0" borderId="0" xfId="0" applyNumberFormat="1" applyFont="1" applyFill="1" applyBorder="1"/>
    <xf numFmtId="49" fontId="6" fillId="0" borderId="1" xfId="0" applyNumberFormat="1" applyFont="1" applyFill="1" applyBorder="1" applyAlignment="1">
      <alignment horizontal="right"/>
    </xf>
    <xf numFmtId="49" fontId="7" fillId="0" borderId="3" xfId="0" applyNumberFormat="1" applyFont="1" applyFill="1" applyBorder="1" applyAlignment="1">
      <alignment horizontal="right"/>
    </xf>
    <xf numFmtId="0" fontId="6" fillId="0" borderId="0" xfId="0" applyFont="1" applyFill="1" applyAlignment="1">
      <alignment horizontal="right"/>
    </xf>
    <xf numFmtId="0" fontId="6" fillId="0" borderId="6" xfId="0" applyFont="1" applyFill="1" applyBorder="1" applyAlignment="1">
      <alignment horizontal="right"/>
    </xf>
    <xf numFmtId="0" fontId="7" fillId="0" borderId="0" xfId="0" applyFont="1" applyFill="1" applyBorder="1" applyAlignment="1">
      <alignment horizontal="right"/>
    </xf>
    <xf numFmtId="164" fontId="6" fillId="0" borderId="1" xfId="0" applyNumberFormat="1" applyFont="1" applyFill="1" applyBorder="1" applyAlignment="1">
      <alignment horizontal="right"/>
    </xf>
    <xf numFmtId="164" fontId="6" fillId="0" borderId="0" xfId="0" applyNumberFormat="1" applyFont="1" applyFill="1" applyBorder="1" applyAlignment="1">
      <alignment horizontal="right"/>
    </xf>
    <xf numFmtId="0" fontId="6" fillId="0" borderId="1" xfId="0" applyFont="1" applyFill="1" applyBorder="1" applyAlignment="1">
      <alignment horizontal="right"/>
    </xf>
    <xf numFmtId="49" fontId="7" fillId="0" borderId="0" xfId="0" applyNumberFormat="1" applyFont="1" applyFill="1" applyBorder="1" applyAlignment="1">
      <alignment horizontal="right"/>
    </xf>
    <xf numFmtId="49" fontId="6" fillId="0" borderId="0" xfId="0" applyNumberFormat="1" applyFont="1" applyFill="1" applyAlignment="1">
      <alignment horizontal="right"/>
    </xf>
    <xf numFmtId="1" fontId="6" fillId="0" borderId="0" xfId="0" applyNumberFormat="1" applyFont="1" applyFill="1" applyBorder="1" applyAlignment="1">
      <alignment horizontal="right"/>
    </xf>
    <xf numFmtId="1" fontId="6" fillId="0" borderId="6" xfId="0" applyNumberFormat="1" applyFont="1" applyFill="1" applyBorder="1" applyAlignment="1">
      <alignment horizontal="right"/>
    </xf>
    <xf numFmtId="1" fontId="10" fillId="0" borderId="0" xfId="0" applyNumberFormat="1" applyFont="1" applyFill="1" applyAlignment="1">
      <alignment horizontal="right"/>
    </xf>
    <xf numFmtId="0" fontId="6" fillId="0" borderId="0" xfId="0" applyNumberFormat="1" applyFont="1" applyFill="1" applyBorder="1" applyAlignment="1">
      <alignment horizontal="right"/>
    </xf>
    <xf numFmtId="0" fontId="10" fillId="0" borderId="0" xfId="0" applyNumberFormat="1" applyFont="1" applyAlignment="1">
      <alignment horizontal="right"/>
    </xf>
    <xf numFmtId="0" fontId="1" fillId="0" borderId="0" xfId="0" applyFont="1" applyFill="1"/>
    <xf numFmtId="0" fontId="1" fillId="0" borderId="0" xfId="0" applyNumberFormat="1" applyFont="1" applyFill="1" applyBorder="1" applyAlignment="1">
      <alignment horizontal="left"/>
    </xf>
    <xf numFmtId="1" fontId="7" fillId="0" borderId="3" xfId="0" applyNumberFormat="1" applyFont="1" applyFill="1" applyBorder="1" applyAlignment="1">
      <alignment horizontal="right"/>
    </xf>
    <xf numFmtId="1" fontId="7" fillId="0" borderId="0" xfId="0" applyNumberFormat="1" applyFont="1" applyFill="1"/>
    <xf numFmtId="165" fontId="7" fillId="0" borderId="0" xfId="0" applyNumberFormat="1" applyFont="1" applyFill="1" applyBorder="1" applyAlignment="1">
      <alignment horizontal="right"/>
    </xf>
    <xf numFmtId="1" fontId="7" fillId="0" borderId="0" xfId="0" applyNumberFormat="1" applyFont="1" applyFill="1" applyAlignment="1">
      <alignment horizontal="right"/>
    </xf>
    <xf numFmtId="1" fontId="7" fillId="0" borderId="0" xfId="0" applyNumberFormat="1" applyFont="1" applyFill="1" applyBorder="1" applyAlignment="1">
      <alignment horizontal="right"/>
    </xf>
    <xf numFmtId="0" fontId="7" fillId="0" borderId="0" xfId="0" applyFont="1" applyFill="1" applyAlignment="1">
      <alignment horizontal="right"/>
    </xf>
    <xf numFmtId="0" fontId="2" fillId="0" borderId="0" xfId="0" applyFont="1" applyFill="1" applyBorder="1"/>
    <xf numFmtId="1" fontId="2" fillId="0" borderId="0" xfId="0" applyNumberFormat="1" applyFont="1" applyFill="1" applyBorder="1" applyAlignment="1">
      <alignment horizontal="right"/>
    </xf>
    <xf numFmtId="8" fontId="14" fillId="0" borderId="8" xfId="0" applyNumberFormat="1" applyFont="1" applyFill="1" applyBorder="1"/>
    <xf numFmtId="0" fontId="2" fillId="0" borderId="1" xfId="0" applyFont="1" applyFill="1" applyBorder="1"/>
    <xf numFmtId="1" fontId="2" fillId="0" borderId="1" xfId="0" applyNumberFormat="1" applyFont="1" applyFill="1" applyBorder="1" applyAlignment="1">
      <alignment horizontal="right"/>
    </xf>
    <xf numFmtId="164" fontId="2" fillId="0" borderId="1" xfId="0" applyNumberFormat="1" applyFont="1" applyFill="1" applyBorder="1"/>
    <xf numFmtId="8" fontId="14" fillId="0" borderId="10" xfId="0" applyNumberFormat="1" applyFont="1" applyFill="1" applyBorder="1"/>
    <xf numFmtId="164" fontId="6" fillId="0" borderId="8" xfId="0" applyNumberFormat="1" applyFont="1" applyFill="1" applyBorder="1"/>
    <xf numFmtId="164" fontId="7" fillId="0" borderId="8" xfId="0" applyNumberFormat="1" applyFont="1" applyFill="1" applyBorder="1"/>
    <xf numFmtId="0" fontId="7" fillId="0" borderId="3" xfId="0" applyFont="1" applyFill="1" applyBorder="1" applyAlignment="1">
      <alignment horizontal="right"/>
    </xf>
    <xf numFmtId="49" fontId="6" fillId="0" borderId="1" xfId="0" applyNumberFormat="1" applyFont="1" applyFill="1" applyBorder="1" applyAlignment="1">
      <alignment horizontal="left"/>
    </xf>
    <xf numFmtId="49" fontId="14" fillId="0" borderId="9" xfId="0" applyNumberFormat="1" applyFont="1" applyFill="1" applyBorder="1"/>
    <xf numFmtId="1" fontId="15" fillId="0" borderId="0" xfId="0" applyNumberFormat="1" applyFont="1" applyFill="1" applyBorder="1" applyAlignment="1">
      <alignment horizontal="right"/>
    </xf>
    <xf numFmtId="8" fontId="6" fillId="0" borderId="6" xfId="0" applyNumberFormat="1" applyFont="1" applyFill="1" applyBorder="1"/>
    <xf numFmtId="49" fontId="6" fillId="0" borderId="6" xfId="0" applyNumberFormat="1" applyFont="1" applyFill="1" applyBorder="1"/>
    <xf numFmtId="165" fontId="15" fillId="0" borderId="0" xfId="0" applyNumberFormat="1" applyFont="1" applyFill="1" applyBorder="1"/>
  </cellXfs>
  <cellStyles count="841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Followed Hyperlink" xfId="66" builtinId="9" hidden="1"/>
    <cellStyle name="Followed Hyperlink" xfId="68" builtinId="9" hidden="1"/>
    <cellStyle name="Followed Hyperlink" xfId="70" builtinId="9" hidden="1"/>
    <cellStyle name="Followed Hyperlink" xfId="72" builtinId="9" hidden="1"/>
    <cellStyle name="Followed Hyperlink" xfId="74" builtinId="9" hidden="1"/>
    <cellStyle name="Followed Hyperlink" xfId="76" builtinId="9" hidden="1"/>
    <cellStyle name="Followed Hyperlink" xfId="78" builtinId="9" hidden="1"/>
    <cellStyle name="Followed Hyperlink" xfId="80" builtinId="9" hidden="1"/>
    <cellStyle name="Followed Hyperlink" xfId="82" builtinId="9" hidden="1"/>
    <cellStyle name="Followed Hyperlink" xfId="84" builtinId="9" hidden="1"/>
    <cellStyle name="Followed Hyperlink" xfId="86" builtinId="9" hidden="1"/>
    <cellStyle name="Followed Hyperlink" xfId="88" builtinId="9" hidden="1"/>
    <cellStyle name="Followed Hyperlink" xfId="90" builtinId="9" hidden="1"/>
    <cellStyle name="Followed Hyperlink" xfId="92" builtinId="9" hidden="1"/>
    <cellStyle name="Followed Hyperlink" xfId="94" builtinId="9" hidden="1"/>
    <cellStyle name="Followed Hyperlink" xfId="96" builtinId="9" hidden="1"/>
    <cellStyle name="Followed Hyperlink" xfId="98" builtinId="9" hidden="1"/>
    <cellStyle name="Followed Hyperlink" xfId="100" builtinId="9" hidden="1"/>
    <cellStyle name="Followed Hyperlink" xfId="102" builtinId="9" hidden="1"/>
    <cellStyle name="Followed Hyperlink" xfId="104" builtinId="9" hidden="1"/>
    <cellStyle name="Followed Hyperlink" xfId="106" builtinId="9" hidden="1"/>
    <cellStyle name="Followed Hyperlink" xfId="108" builtinId="9" hidden="1"/>
    <cellStyle name="Followed Hyperlink" xfId="110" builtinId="9" hidden="1"/>
    <cellStyle name="Followed Hyperlink" xfId="112" builtinId="9" hidden="1"/>
    <cellStyle name="Followed Hyperlink" xfId="114" builtinId="9" hidden="1"/>
    <cellStyle name="Followed Hyperlink" xfId="116" builtinId="9" hidden="1"/>
    <cellStyle name="Followed Hyperlink" xfId="118" builtinId="9" hidden="1"/>
    <cellStyle name="Followed Hyperlink" xfId="120" builtinId="9" hidden="1"/>
    <cellStyle name="Followed Hyperlink" xfId="122" builtinId="9" hidden="1"/>
    <cellStyle name="Followed Hyperlink" xfId="124" builtinId="9" hidden="1"/>
    <cellStyle name="Followed Hyperlink" xfId="126" builtinId="9" hidden="1"/>
    <cellStyle name="Followed Hyperlink" xfId="128" builtinId="9" hidden="1"/>
    <cellStyle name="Followed Hyperlink" xfId="130" builtinId="9" hidden="1"/>
    <cellStyle name="Followed Hyperlink" xfId="132" builtinId="9" hidden="1"/>
    <cellStyle name="Followed Hyperlink" xfId="134" builtinId="9" hidden="1"/>
    <cellStyle name="Followed Hyperlink" xfId="136" builtinId="9" hidden="1"/>
    <cellStyle name="Followed Hyperlink" xfId="138" builtinId="9" hidden="1"/>
    <cellStyle name="Followed Hyperlink" xfId="140" builtinId="9" hidden="1"/>
    <cellStyle name="Followed Hyperlink" xfId="142" builtinId="9" hidden="1"/>
    <cellStyle name="Followed Hyperlink" xfId="144" builtinId="9" hidden="1"/>
    <cellStyle name="Followed Hyperlink" xfId="146" builtinId="9" hidden="1"/>
    <cellStyle name="Followed Hyperlink" xfId="148" builtinId="9" hidden="1"/>
    <cellStyle name="Followed Hyperlink" xfId="150" builtinId="9" hidden="1"/>
    <cellStyle name="Followed Hyperlink" xfId="152" builtinId="9" hidden="1"/>
    <cellStyle name="Followed Hyperlink" xfId="154" builtinId="9" hidden="1"/>
    <cellStyle name="Followed Hyperlink" xfId="156" builtinId="9" hidden="1"/>
    <cellStyle name="Followed Hyperlink" xfId="158" builtinId="9" hidden="1"/>
    <cellStyle name="Followed Hyperlink" xfId="160" builtinId="9" hidden="1"/>
    <cellStyle name="Followed Hyperlink" xfId="162" builtinId="9" hidden="1"/>
    <cellStyle name="Followed Hyperlink" xfId="164" builtinId="9" hidden="1"/>
    <cellStyle name="Followed Hyperlink" xfId="166" builtinId="9" hidden="1"/>
    <cellStyle name="Followed Hyperlink" xfId="168" builtinId="9" hidden="1"/>
    <cellStyle name="Followed Hyperlink" xfId="170" builtinId="9" hidden="1"/>
    <cellStyle name="Followed Hyperlink" xfId="172" builtinId="9" hidden="1"/>
    <cellStyle name="Followed Hyperlink" xfId="174" builtinId="9" hidden="1"/>
    <cellStyle name="Followed Hyperlink" xfId="176" builtinId="9" hidden="1"/>
    <cellStyle name="Followed Hyperlink" xfId="178" builtinId="9" hidden="1"/>
    <cellStyle name="Followed Hyperlink" xfId="180" builtinId="9" hidden="1"/>
    <cellStyle name="Followed Hyperlink" xfId="182" builtinId="9" hidden="1"/>
    <cellStyle name="Followed Hyperlink" xfId="184" builtinId="9" hidden="1"/>
    <cellStyle name="Followed Hyperlink" xfId="186" builtinId="9" hidden="1"/>
    <cellStyle name="Followed Hyperlink" xfId="188" builtinId="9" hidden="1"/>
    <cellStyle name="Followed Hyperlink" xfId="190" builtinId="9" hidden="1"/>
    <cellStyle name="Followed Hyperlink" xfId="192" builtinId="9" hidden="1"/>
    <cellStyle name="Followed Hyperlink" xfId="194" builtinId="9" hidden="1"/>
    <cellStyle name="Followed Hyperlink" xfId="196" builtinId="9" hidden="1"/>
    <cellStyle name="Followed Hyperlink" xfId="198" builtinId="9" hidden="1"/>
    <cellStyle name="Followed Hyperlink" xfId="200" builtinId="9" hidden="1"/>
    <cellStyle name="Followed Hyperlink" xfId="202" builtinId="9" hidden="1"/>
    <cellStyle name="Followed Hyperlink" xfId="204" builtinId="9" hidden="1"/>
    <cellStyle name="Followed Hyperlink" xfId="206" builtinId="9" hidden="1"/>
    <cellStyle name="Followed Hyperlink" xfId="208" builtinId="9" hidden="1"/>
    <cellStyle name="Followed Hyperlink" xfId="210" builtinId="9" hidden="1"/>
    <cellStyle name="Followed Hyperlink" xfId="212" builtinId="9" hidden="1"/>
    <cellStyle name="Followed Hyperlink" xfId="214" builtinId="9" hidden="1"/>
    <cellStyle name="Followed Hyperlink" xfId="216" builtinId="9" hidden="1"/>
    <cellStyle name="Followed Hyperlink" xfId="218" builtinId="9" hidden="1"/>
    <cellStyle name="Followed Hyperlink" xfId="220" builtinId="9" hidden="1"/>
    <cellStyle name="Followed Hyperlink" xfId="222" builtinId="9" hidden="1"/>
    <cellStyle name="Followed Hyperlink" xfId="224" builtinId="9" hidden="1"/>
    <cellStyle name="Followed Hyperlink" xfId="226" builtinId="9" hidden="1"/>
    <cellStyle name="Followed Hyperlink" xfId="228" builtinId="9" hidden="1"/>
    <cellStyle name="Followed Hyperlink" xfId="230" builtinId="9" hidden="1"/>
    <cellStyle name="Followed Hyperlink" xfId="232" builtinId="9" hidden="1"/>
    <cellStyle name="Followed Hyperlink" xfId="234" builtinId="9" hidden="1"/>
    <cellStyle name="Followed Hyperlink" xfId="236" builtinId="9" hidden="1"/>
    <cellStyle name="Followed Hyperlink" xfId="238" builtinId="9" hidden="1"/>
    <cellStyle name="Followed Hyperlink" xfId="240" builtinId="9" hidden="1"/>
    <cellStyle name="Followed Hyperlink" xfId="242" builtinId="9" hidden="1"/>
    <cellStyle name="Followed Hyperlink" xfId="244" builtinId="9" hidden="1"/>
    <cellStyle name="Followed Hyperlink" xfId="246" builtinId="9" hidden="1"/>
    <cellStyle name="Followed Hyperlink" xfId="248" builtinId="9" hidden="1"/>
    <cellStyle name="Followed Hyperlink" xfId="250" builtinId="9" hidden="1"/>
    <cellStyle name="Followed Hyperlink" xfId="252" builtinId="9" hidden="1"/>
    <cellStyle name="Followed Hyperlink" xfId="254" builtinId="9" hidden="1"/>
    <cellStyle name="Followed Hyperlink" xfId="256" builtinId="9" hidden="1"/>
    <cellStyle name="Followed Hyperlink" xfId="258" builtinId="9" hidden="1"/>
    <cellStyle name="Followed Hyperlink" xfId="260" builtinId="9" hidden="1"/>
    <cellStyle name="Followed Hyperlink" xfId="262" builtinId="9" hidden="1"/>
    <cellStyle name="Followed Hyperlink" xfId="264" builtinId="9" hidden="1"/>
    <cellStyle name="Followed Hyperlink" xfId="266" builtinId="9" hidden="1"/>
    <cellStyle name="Followed Hyperlink" xfId="268" builtinId="9" hidden="1"/>
    <cellStyle name="Followed Hyperlink" xfId="270" builtinId="9" hidden="1"/>
    <cellStyle name="Followed Hyperlink" xfId="272" builtinId="9" hidden="1"/>
    <cellStyle name="Followed Hyperlink" xfId="274" builtinId="9" hidden="1"/>
    <cellStyle name="Followed Hyperlink" xfId="276" builtinId="9" hidden="1"/>
    <cellStyle name="Followed Hyperlink" xfId="278" builtinId="9" hidden="1"/>
    <cellStyle name="Followed Hyperlink" xfId="280" builtinId="9" hidden="1"/>
    <cellStyle name="Followed Hyperlink" xfId="282" builtinId="9" hidden="1"/>
    <cellStyle name="Followed Hyperlink" xfId="284" builtinId="9" hidden="1"/>
    <cellStyle name="Followed Hyperlink" xfId="286" builtinId="9" hidden="1"/>
    <cellStyle name="Followed Hyperlink" xfId="288" builtinId="9" hidden="1"/>
    <cellStyle name="Followed Hyperlink" xfId="290" builtinId="9" hidden="1"/>
    <cellStyle name="Followed Hyperlink" xfId="292" builtinId="9" hidden="1"/>
    <cellStyle name="Followed Hyperlink" xfId="294" builtinId="9" hidden="1"/>
    <cellStyle name="Followed Hyperlink" xfId="296" builtinId="9" hidden="1"/>
    <cellStyle name="Followed Hyperlink" xfId="298" builtinId="9" hidden="1"/>
    <cellStyle name="Followed Hyperlink" xfId="300" builtinId="9" hidden="1"/>
    <cellStyle name="Followed Hyperlink" xfId="302" builtinId="9" hidden="1"/>
    <cellStyle name="Followed Hyperlink" xfId="304" builtinId="9" hidden="1"/>
    <cellStyle name="Followed Hyperlink" xfId="306" builtinId="9" hidden="1"/>
    <cellStyle name="Followed Hyperlink" xfId="308" builtinId="9" hidden="1"/>
    <cellStyle name="Followed Hyperlink" xfId="310" builtinId="9" hidden="1"/>
    <cellStyle name="Followed Hyperlink" xfId="312" builtinId="9" hidden="1"/>
    <cellStyle name="Followed Hyperlink" xfId="314" builtinId="9" hidden="1"/>
    <cellStyle name="Followed Hyperlink" xfId="316" builtinId="9" hidden="1"/>
    <cellStyle name="Followed Hyperlink" xfId="318" builtinId="9" hidden="1"/>
    <cellStyle name="Followed Hyperlink" xfId="320" builtinId="9" hidden="1"/>
    <cellStyle name="Followed Hyperlink" xfId="322" builtinId="9" hidden="1"/>
    <cellStyle name="Followed Hyperlink" xfId="324" builtinId="9" hidden="1"/>
    <cellStyle name="Followed Hyperlink" xfId="326" builtinId="9" hidden="1"/>
    <cellStyle name="Followed Hyperlink" xfId="328" builtinId="9" hidden="1"/>
    <cellStyle name="Followed Hyperlink" xfId="330" builtinId="9" hidden="1"/>
    <cellStyle name="Followed Hyperlink" xfId="332" builtinId="9" hidden="1"/>
    <cellStyle name="Followed Hyperlink" xfId="334" builtinId="9" hidden="1"/>
    <cellStyle name="Followed Hyperlink" xfId="336" builtinId="9" hidden="1"/>
    <cellStyle name="Followed Hyperlink" xfId="338" builtinId="9" hidden="1"/>
    <cellStyle name="Followed Hyperlink" xfId="340" builtinId="9" hidden="1"/>
    <cellStyle name="Followed Hyperlink" xfId="342" builtinId="9" hidden="1"/>
    <cellStyle name="Followed Hyperlink" xfId="344" builtinId="9" hidden="1"/>
    <cellStyle name="Followed Hyperlink" xfId="346" builtinId="9" hidden="1"/>
    <cellStyle name="Followed Hyperlink" xfId="348" builtinId="9" hidden="1"/>
    <cellStyle name="Followed Hyperlink" xfId="350" builtinId="9" hidden="1"/>
    <cellStyle name="Followed Hyperlink" xfId="352" builtinId="9" hidden="1"/>
    <cellStyle name="Followed Hyperlink" xfId="354" builtinId="9" hidden="1"/>
    <cellStyle name="Followed Hyperlink" xfId="356" builtinId="9" hidden="1"/>
    <cellStyle name="Followed Hyperlink" xfId="358" builtinId="9" hidden="1"/>
    <cellStyle name="Followed Hyperlink" xfId="360" builtinId="9" hidden="1"/>
    <cellStyle name="Followed Hyperlink" xfId="362" builtinId="9" hidden="1"/>
    <cellStyle name="Followed Hyperlink" xfId="364" builtinId="9" hidden="1"/>
    <cellStyle name="Followed Hyperlink" xfId="366" builtinId="9" hidden="1"/>
    <cellStyle name="Followed Hyperlink" xfId="368" builtinId="9" hidden="1"/>
    <cellStyle name="Followed Hyperlink" xfId="370" builtinId="9" hidden="1"/>
    <cellStyle name="Followed Hyperlink" xfId="372" builtinId="9" hidden="1"/>
    <cellStyle name="Followed Hyperlink" xfId="374" builtinId="9" hidden="1"/>
    <cellStyle name="Followed Hyperlink" xfId="376" builtinId="9" hidden="1"/>
    <cellStyle name="Followed Hyperlink" xfId="378" builtinId="9" hidden="1"/>
    <cellStyle name="Followed Hyperlink" xfId="380" builtinId="9" hidden="1"/>
    <cellStyle name="Followed Hyperlink" xfId="382" builtinId="9" hidden="1"/>
    <cellStyle name="Followed Hyperlink" xfId="384" builtinId="9" hidden="1"/>
    <cellStyle name="Followed Hyperlink" xfId="386" builtinId="9" hidden="1"/>
    <cellStyle name="Followed Hyperlink" xfId="388" builtinId="9" hidden="1"/>
    <cellStyle name="Followed Hyperlink" xfId="390" builtinId="9" hidden="1"/>
    <cellStyle name="Followed Hyperlink" xfId="392" builtinId="9" hidden="1"/>
    <cellStyle name="Followed Hyperlink" xfId="394" builtinId="9" hidden="1"/>
    <cellStyle name="Followed Hyperlink" xfId="396" builtinId="9" hidden="1"/>
    <cellStyle name="Followed Hyperlink" xfId="398" builtinId="9" hidden="1"/>
    <cellStyle name="Followed Hyperlink" xfId="400" builtinId="9" hidden="1"/>
    <cellStyle name="Followed Hyperlink" xfId="402" builtinId="9" hidden="1"/>
    <cellStyle name="Followed Hyperlink" xfId="404" builtinId="9" hidden="1"/>
    <cellStyle name="Followed Hyperlink" xfId="406" builtinId="9" hidden="1"/>
    <cellStyle name="Followed Hyperlink" xfId="408" builtinId="9" hidden="1"/>
    <cellStyle name="Followed Hyperlink" xfId="410" builtinId="9" hidden="1"/>
    <cellStyle name="Followed Hyperlink" xfId="412" builtinId="9" hidden="1"/>
    <cellStyle name="Followed Hyperlink" xfId="414" builtinId="9" hidden="1"/>
    <cellStyle name="Followed Hyperlink" xfId="416" builtinId="9" hidden="1"/>
    <cellStyle name="Followed Hyperlink" xfId="418" builtinId="9" hidden="1"/>
    <cellStyle name="Followed Hyperlink" xfId="420" builtinId="9" hidden="1"/>
    <cellStyle name="Followed Hyperlink" xfId="422" builtinId="9" hidden="1"/>
    <cellStyle name="Followed Hyperlink" xfId="424" builtinId="9" hidden="1"/>
    <cellStyle name="Followed Hyperlink" xfId="426" builtinId="9" hidden="1"/>
    <cellStyle name="Followed Hyperlink" xfId="428" builtinId="9" hidden="1"/>
    <cellStyle name="Followed Hyperlink" xfId="430" builtinId="9" hidden="1"/>
    <cellStyle name="Followed Hyperlink" xfId="432" builtinId="9" hidden="1"/>
    <cellStyle name="Followed Hyperlink" xfId="434" builtinId="9" hidden="1"/>
    <cellStyle name="Followed Hyperlink" xfId="436" builtinId="9" hidden="1"/>
    <cellStyle name="Followed Hyperlink" xfId="438" builtinId="9" hidden="1"/>
    <cellStyle name="Followed Hyperlink" xfId="440" builtinId="9" hidden="1"/>
    <cellStyle name="Followed Hyperlink" xfId="442" builtinId="9" hidden="1"/>
    <cellStyle name="Followed Hyperlink" xfId="444" builtinId="9" hidden="1"/>
    <cellStyle name="Followed Hyperlink" xfId="446" builtinId="9" hidden="1"/>
    <cellStyle name="Followed Hyperlink" xfId="448" builtinId="9" hidden="1"/>
    <cellStyle name="Followed Hyperlink" xfId="450" builtinId="9" hidden="1"/>
    <cellStyle name="Followed Hyperlink" xfId="452" builtinId="9" hidden="1"/>
    <cellStyle name="Followed Hyperlink" xfId="454" builtinId="9" hidden="1"/>
    <cellStyle name="Followed Hyperlink" xfId="456" builtinId="9" hidden="1"/>
    <cellStyle name="Followed Hyperlink" xfId="458" builtinId="9" hidden="1"/>
    <cellStyle name="Followed Hyperlink" xfId="460" builtinId="9" hidden="1"/>
    <cellStyle name="Followed Hyperlink" xfId="462" builtinId="9" hidden="1"/>
    <cellStyle name="Followed Hyperlink" xfId="464" builtinId="9" hidden="1"/>
    <cellStyle name="Followed Hyperlink" xfId="466" builtinId="9" hidden="1"/>
    <cellStyle name="Followed Hyperlink" xfId="468" builtinId="9" hidden="1"/>
    <cellStyle name="Followed Hyperlink" xfId="470" builtinId="9" hidden="1"/>
    <cellStyle name="Followed Hyperlink" xfId="472" builtinId="9" hidden="1"/>
    <cellStyle name="Followed Hyperlink" xfId="474" builtinId="9" hidden="1"/>
    <cellStyle name="Followed Hyperlink" xfId="476" builtinId="9" hidden="1"/>
    <cellStyle name="Followed Hyperlink" xfId="478" builtinId="9" hidden="1"/>
    <cellStyle name="Followed Hyperlink" xfId="480" builtinId="9" hidden="1"/>
    <cellStyle name="Followed Hyperlink" xfId="482" builtinId="9" hidden="1"/>
    <cellStyle name="Followed Hyperlink" xfId="484" builtinId="9" hidden="1"/>
    <cellStyle name="Followed Hyperlink" xfId="486" builtinId="9" hidden="1"/>
    <cellStyle name="Followed Hyperlink" xfId="488" builtinId="9" hidden="1"/>
    <cellStyle name="Followed Hyperlink" xfId="490" builtinId="9" hidden="1"/>
    <cellStyle name="Followed Hyperlink" xfId="492" builtinId="9" hidden="1"/>
    <cellStyle name="Followed Hyperlink" xfId="494" builtinId="9" hidden="1"/>
    <cellStyle name="Followed Hyperlink" xfId="496" builtinId="9" hidden="1"/>
    <cellStyle name="Followed Hyperlink" xfId="498" builtinId="9" hidden="1"/>
    <cellStyle name="Followed Hyperlink" xfId="500" builtinId="9" hidden="1"/>
    <cellStyle name="Followed Hyperlink" xfId="502" builtinId="9" hidden="1"/>
    <cellStyle name="Followed Hyperlink" xfId="504" builtinId="9" hidden="1"/>
    <cellStyle name="Followed Hyperlink" xfId="506" builtinId="9" hidden="1"/>
    <cellStyle name="Followed Hyperlink" xfId="508" builtinId="9" hidden="1"/>
    <cellStyle name="Followed Hyperlink" xfId="510" builtinId="9" hidden="1"/>
    <cellStyle name="Followed Hyperlink" xfId="512" builtinId="9" hidden="1"/>
    <cellStyle name="Followed Hyperlink" xfId="514" builtinId="9" hidden="1"/>
    <cellStyle name="Followed Hyperlink" xfId="516" builtinId="9" hidden="1"/>
    <cellStyle name="Followed Hyperlink" xfId="518" builtinId="9" hidden="1"/>
    <cellStyle name="Followed Hyperlink" xfId="520" builtinId="9" hidden="1"/>
    <cellStyle name="Followed Hyperlink" xfId="522" builtinId="9" hidden="1"/>
    <cellStyle name="Followed Hyperlink" xfId="524" builtinId="9" hidden="1"/>
    <cellStyle name="Followed Hyperlink" xfId="526" builtinId="9" hidden="1"/>
    <cellStyle name="Followed Hyperlink" xfId="528" builtinId="9" hidden="1"/>
    <cellStyle name="Followed Hyperlink" xfId="530" builtinId="9" hidden="1"/>
    <cellStyle name="Followed Hyperlink" xfId="532" builtinId="9" hidden="1"/>
    <cellStyle name="Followed Hyperlink" xfId="534" builtinId="9" hidden="1"/>
    <cellStyle name="Followed Hyperlink" xfId="536" builtinId="9" hidden="1"/>
    <cellStyle name="Followed Hyperlink" xfId="538" builtinId="9" hidden="1"/>
    <cellStyle name="Followed Hyperlink" xfId="540" builtinId="9" hidden="1"/>
    <cellStyle name="Followed Hyperlink" xfId="542" builtinId="9" hidden="1"/>
    <cellStyle name="Followed Hyperlink" xfId="544" builtinId="9" hidden="1"/>
    <cellStyle name="Followed Hyperlink" xfId="546" builtinId="9" hidden="1"/>
    <cellStyle name="Followed Hyperlink" xfId="548" builtinId="9" hidden="1"/>
    <cellStyle name="Followed Hyperlink" xfId="550" builtinId="9" hidden="1"/>
    <cellStyle name="Followed Hyperlink" xfId="552" builtinId="9" hidden="1"/>
    <cellStyle name="Followed Hyperlink" xfId="554" builtinId="9" hidden="1"/>
    <cellStyle name="Followed Hyperlink" xfId="556" builtinId="9" hidden="1"/>
    <cellStyle name="Followed Hyperlink" xfId="558" builtinId="9" hidden="1"/>
    <cellStyle name="Followed Hyperlink" xfId="560" builtinId="9" hidden="1"/>
    <cellStyle name="Followed Hyperlink" xfId="562" builtinId="9" hidden="1"/>
    <cellStyle name="Followed Hyperlink" xfId="564" builtinId="9" hidden="1"/>
    <cellStyle name="Followed Hyperlink" xfId="566" builtinId="9" hidden="1"/>
    <cellStyle name="Followed Hyperlink" xfId="568" builtinId="9" hidden="1"/>
    <cellStyle name="Followed Hyperlink" xfId="570" builtinId="9" hidden="1"/>
    <cellStyle name="Followed Hyperlink" xfId="572" builtinId="9" hidden="1"/>
    <cellStyle name="Followed Hyperlink" xfId="574" builtinId="9" hidden="1"/>
    <cellStyle name="Followed Hyperlink" xfId="576" builtinId="9" hidden="1"/>
    <cellStyle name="Followed Hyperlink" xfId="578" builtinId="9" hidden="1"/>
    <cellStyle name="Followed Hyperlink" xfId="580" builtinId="9" hidden="1"/>
    <cellStyle name="Followed Hyperlink" xfId="582" builtinId="9" hidden="1"/>
    <cellStyle name="Followed Hyperlink" xfId="584" builtinId="9" hidden="1"/>
    <cellStyle name="Followed Hyperlink" xfId="586" builtinId="9" hidden="1"/>
    <cellStyle name="Followed Hyperlink" xfId="588" builtinId="9" hidden="1"/>
    <cellStyle name="Followed Hyperlink" xfId="590" builtinId="9" hidden="1"/>
    <cellStyle name="Followed Hyperlink" xfId="592" builtinId="9" hidden="1"/>
    <cellStyle name="Followed Hyperlink" xfId="594" builtinId="9" hidden="1"/>
    <cellStyle name="Followed Hyperlink" xfId="596" builtinId="9" hidden="1"/>
    <cellStyle name="Followed Hyperlink" xfId="598" builtinId="9" hidden="1"/>
    <cellStyle name="Followed Hyperlink" xfId="600" builtinId="9" hidden="1"/>
    <cellStyle name="Followed Hyperlink" xfId="602" builtinId="9" hidden="1"/>
    <cellStyle name="Followed Hyperlink" xfId="604" builtinId="9" hidden="1"/>
    <cellStyle name="Followed Hyperlink" xfId="606" builtinId="9" hidden="1"/>
    <cellStyle name="Followed Hyperlink" xfId="608" builtinId="9" hidden="1"/>
    <cellStyle name="Followed Hyperlink" xfId="610" builtinId="9" hidden="1"/>
    <cellStyle name="Followed Hyperlink" xfId="612" builtinId="9" hidden="1"/>
    <cellStyle name="Followed Hyperlink" xfId="614" builtinId="9" hidden="1"/>
    <cellStyle name="Followed Hyperlink" xfId="616" builtinId="9" hidden="1"/>
    <cellStyle name="Followed Hyperlink" xfId="618" builtinId="9" hidden="1"/>
    <cellStyle name="Followed Hyperlink" xfId="620" builtinId="9" hidden="1"/>
    <cellStyle name="Followed Hyperlink" xfId="622" builtinId="9" hidden="1"/>
    <cellStyle name="Followed Hyperlink" xfId="624" builtinId="9" hidden="1"/>
    <cellStyle name="Followed Hyperlink" xfId="626" builtinId="9" hidden="1"/>
    <cellStyle name="Followed Hyperlink" xfId="628" builtinId="9" hidden="1"/>
    <cellStyle name="Followed Hyperlink" xfId="630" builtinId="9" hidden="1"/>
    <cellStyle name="Followed Hyperlink" xfId="632" builtinId="9" hidden="1"/>
    <cellStyle name="Followed Hyperlink" xfId="634" builtinId="9" hidden="1"/>
    <cellStyle name="Followed Hyperlink" xfId="636" builtinId="9" hidden="1"/>
    <cellStyle name="Followed Hyperlink" xfId="638" builtinId="9" hidden="1"/>
    <cellStyle name="Followed Hyperlink" xfId="640" builtinId="9" hidden="1"/>
    <cellStyle name="Followed Hyperlink" xfId="642" builtinId="9" hidden="1"/>
    <cellStyle name="Followed Hyperlink" xfId="644" builtinId="9" hidden="1"/>
    <cellStyle name="Followed Hyperlink" xfId="646" builtinId="9" hidden="1"/>
    <cellStyle name="Followed Hyperlink" xfId="648" builtinId="9" hidden="1"/>
    <cellStyle name="Followed Hyperlink" xfId="650" builtinId="9" hidden="1"/>
    <cellStyle name="Followed Hyperlink" xfId="652" builtinId="9" hidden="1"/>
    <cellStyle name="Followed Hyperlink" xfId="654" builtinId="9" hidden="1"/>
    <cellStyle name="Followed Hyperlink" xfId="656" builtinId="9" hidden="1"/>
    <cellStyle name="Followed Hyperlink" xfId="658" builtinId="9" hidden="1"/>
    <cellStyle name="Followed Hyperlink" xfId="660" builtinId="9" hidden="1"/>
    <cellStyle name="Followed Hyperlink" xfId="662" builtinId="9" hidden="1"/>
    <cellStyle name="Followed Hyperlink" xfId="664" builtinId="9" hidden="1"/>
    <cellStyle name="Followed Hyperlink" xfId="666" builtinId="9" hidden="1"/>
    <cellStyle name="Followed Hyperlink" xfId="668" builtinId="9" hidden="1"/>
    <cellStyle name="Followed Hyperlink" xfId="670" builtinId="9" hidden="1"/>
    <cellStyle name="Followed Hyperlink" xfId="672" builtinId="9" hidden="1"/>
    <cellStyle name="Followed Hyperlink" xfId="674" builtinId="9" hidden="1"/>
    <cellStyle name="Followed Hyperlink" xfId="676" builtinId="9" hidden="1"/>
    <cellStyle name="Followed Hyperlink" xfId="678" builtinId="9" hidden="1"/>
    <cellStyle name="Followed Hyperlink" xfId="680" builtinId="9" hidden="1"/>
    <cellStyle name="Followed Hyperlink" xfId="682" builtinId="9" hidden="1"/>
    <cellStyle name="Followed Hyperlink" xfId="684" builtinId="9" hidden="1"/>
    <cellStyle name="Followed Hyperlink" xfId="686" builtinId="9" hidden="1"/>
    <cellStyle name="Followed Hyperlink" xfId="688" builtinId="9" hidden="1"/>
    <cellStyle name="Followed Hyperlink" xfId="690" builtinId="9" hidden="1"/>
    <cellStyle name="Followed Hyperlink" xfId="692" builtinId="9" hidden="1"/>
    <cellStyle name="Followed Hyperlink" xfId="694" builtinId="9" hidden="1"/>
    <cellStyle name="Followed Hyperlink" xfId="696" builtinId="9" hidden="1"/>
    <cellStyle name="Followed Hyperlink" xfId="698" builtinId="9" hidden="1"/>
    <cellStyle name="Followed Hyperlink" xfId="700" builtinId="9" hidden="1"/>
    <cellStyle name="Followed Hyperlink" xfId="702" builtinId="9" hidden="1"/>
    <cellStyle name="Followed Hyperlink" xfId="704" builtinId="9" hidden="1"/>
    <cellStyle name="Followed Hyperlink" xfId="706" builtinId="9" hidden="1"/>
    <cellStyle name="Followed Hyperlink" xfId="708" builtinId="9" hidden="1"/>
    <cellStyle name="Followed Hyperlink" xfId="710" builtinId="9" hidden="1"/>
    <cellStyle name="Followed Hyperlink" xfId="712" builtinId="9" hidden="1"/>
    <cellStyle name="Followed Hyperlink" xfId="714" builtinId="9" hidden="1"/>
    <cellStyle name="Followed Hyperlink" xfId="716" builtinId="9" hidden="1"/>
    <cellStyle name="Followed Hyperlink" xfId="718" builtinId="9" hidden="1"/>
    <cellStyle name="Followed Hyperlink" xfId="720" builtinId="9" hidden="1"/>
    <cellStyle name="Followed Hyperlink" xfId="722" builtinId="9" hidden="1"/>
    <cellStyle name="Followed Hyperlink" xfId="724" builtinId="9" hidden="1"/>
    <cellStyle name="Followed Hyperlink" xfId="726" builtinId="9" hidden="1"/>
    <cellStyle name="Followed Hyperlink" xfId="728" builtinId="9" hidden="1"/>
    <cellStyle name="Followed Hyperlink" xfId="730" builtinId="9" hidden="1"/>
    <cellStyle name="Followed Hyperlink" xfId="732" builtinId="9" hidden="1"/>
    <cellStyle name="Followed Hyperlink" xfId="734" builtinId="9" hidden="1"/>
    <cellStyle name="Followed Hyperlink" xfId="736" builtinId="9" hidden="1"/>
    <cellStyle name="Followed Hyperlink" xfId="738" builtinId="9" hidden="1"/>
    <cellStyle name="Followed Hyperlink" xfId="740" builtinId="9" hidden="1"/>
    <cellStyle name="Followed Hyperlink" xfId="742" builtinId="9" hidden="1"/>
    <cellStyle name="Followed Hyperlink" xfId="744" builtinId="9" hidden="1"/>
    <cellStyle name="Followed Hyperlink" xfId="746" builtinId="9" hidden="1"/>
    <cellStyle name="Followed Hyperlink" xfId="748" builtinId="9" hidden="1"/>
    <cellStyle name="Followed Hyperlink" xfId="750" builtinId="9" hidden="1"/>
    <cellStyle name="Followed Hyperlink" xfId="752" builtinId="9" hidden="1"/>
    <cellStyle name="Followed Hyperlink" xfId="754" builtinId="9" hidden="1"/>
    <cellStyle name="Followed Hyperlink" xfId="756" builtinId="9" hidden="1"/>
    <cellStyle name="Followed Hyperlink" xfId="758" builtinId="9" hidden="1"/>
    <cellStyle name="Followed Hyperlink" xfId="760" builtinId="9" hidden="1"/>
    <cellStyle name="Followed Hyperlink" xfId="762" builtinId="9" hidden="1"/>
    <cellStyle name="Followed Hyperlink" xfId="764" builtinId="9" hidden="1"/>
    <cellStyle name="Followed Hyperlink" xfId="766" builtinId="9" hidden="1"/>
    <cellStyle name="Followed Hyperlink" xfId="768" builtinId="9" hidden="1"/>
    <cellStyle name="Followed Hyperlink" xfId="770" builtinId="9" hidden="1"/>
    <cellStyle name="Followed Hyperlink" xfId="772" builtinId="9" hidden="1"/>
    <cellStyle name="Followed Hyperlink" xfId="774" builtinId="9" hidden="1"/>
    <cellStyle name="Followed Hyperlink" xfId="776" builtinId="9" hidden="1"/>
    <cellStyle name="Followed Hyperlink" xfId="778" builtinId="9" hidden="1"/>
    <cellStyle name="Followed Hyperlink" xfId="780" builtinId="9" hidden="1"/>
    <cellStyle name="Followed Hyperlink" xfId="782" builtinId="9" hidden="1"/>
    <cellStyle name="Followed Hyperlink" xfId="784" builtinId="9" hidden="1"/>
    <cellStyle name="Followed Hyperlink" xfId="786" builtinId="9" hidden="1"/>
    <cellStyle name="Followed Hyperlink" xfId="788" builtinId="9" hidden="1"/>
    <cellStyle name="Followed Hyperlink" xfId="790" builtinId="9" hidden="1"/>
    <cellStyle name="Followed Hyperlink" xfId="792" builtinId="9" hidden="1"/>
    <cellStyle name="Followed Hyperlink" xfId="794" builtinId="9" hidden="1"/>
    <cellStyle name="Followed Hyperlink" xfId="796" builtinId="9" hidden="1"/>
    <cellStyle name="Followed Hyperlink" xfId="798" builtinId="9" hidden="1"/>
    <cellStyle name="Followed Hyperlink" xfId="800" builtinId="9" hidden="1"/>
    <cellStyle name="Followed Hyperlink" xfId="802" builtinId="9" hidden="1"/>
    <cellStyle name="Followed Hyperlink" xfId="804" builtinId="9" hidden="1"/>
    <cellStyle name="Followed Hyperlink" xfId="806" builtinId="9" hidden="1"/>
    <cellStyle name="Followed Hyperlink" xfId="808" builtinId="9" hidden="1"/>
    <cellStyle name="Followed Hyperlink" xfId="810" builtinId="9" hidden="1"/>
    <cellStyle name="Followed Hyperlink" xfId="812" builtinId="9" hidden="1"/>
    <cellStyle name="Followed Hyperlink" xfId="814" builtinId="9" hidden="1"/>
    <cellStyle name="Followed Hyperlink" xfId="816" builtinId="9" hidden="1"/>
    <cellStyle name="Followed Hyperlink" xfId="818" builtinId="9" hidden="1"/>
    <cellStyle name="Followed Hyperlink" xfId="820" builtinId="9" hidden="1"/>
    <cellStyle name="Followed Hyperlink" xfId="822" builtinId="9" hidden="1"/>
    <cellStyle name="Followed Hyperlink" xfId="824" builtinId="9" hidden="1"/>
    <cellStyle name="Followed Hyperlink" xfId="826" builtinId="9" hidden="1"/>
    <cellStyle name="Followed Hyperlink" xfId="828" builtinId="9" hidden="1"/>
    <cellStyle name="Followed Hyperlink" xfId="830" builtinId="9" hidden="1"/>
    <cellStyle name="Followed Hyperlink" xfId="832" builtinId="9" hidden="1"/>
    <cellStyle name="Followed Hyperlink" xfId="834" builtinId="9" hidden="1"/>
    <cellStyle name="Followed Hyperlink" xfId="836" builtinId="9" hidden="1"/>
    <cellStyle name="Followed Hyperlink" xfId="838" builtinId="9" hidden="1"/>
    <cellStyle name="Followed Hyperlink" xfId="840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Hyperlink" xfId="73" builtinId="8" hidden="1"/>
    <cellStyle name="Hyperlink" xfId="75" builtinId="8" hidden="1"/>
    <cellStyle name="Hyperlink" xfId="77" builtinId="8" hidden="1"/>
    <cellStyle name="Hyperlink" xfId="79" builtinId="8" hidden="1"/>
    <cellStyle name="Hyperlink" xfId="81" builtinId="8" hidden="1"/>
    <cellStyle name="Hyperlink" xfId="83" builtinId="8" hidden="1"/>
    <cellStyle name="Hyperlink" xfId="85" builtinId="8" hidden="1"/>
    <cellStyle name="Hyperlink" xfId="87" builtinId="8" hidden="1"/>
    <cellStyle name="Hyperlink" xfId="89" builtinId="8" hidden="1"/>
    <cellStyle name="Hyperlink" xfId="91" builtinId="8" hidden="1"/>
    <cellStyle name="Hyperlink" xfId="93" builtinId="8" hidden="1"/>
    <cellStyle name="Hyperlink" xfId="95" builtinId="8" hidden="1"/>
    <cellStyle name="Hyperlink" xfId="97" builtinId="8" hidden="1"/>
    <cellStyle name="Hyperlink" xfId="99" builtinId="8" hidden="1"/>
    <cellStyle name="Hyperlink" xfId="101" builtinId="8" hidden="1"/>
    <cellStyle name="Hyperlink" xfId="103" builtinId="8" hidden="1"/>
    <cellStyle name="Hyperlink" xfId="105" builtinId="8" hidden="1"/>
    <cellStyle name="Hyperlink" xfId="107" builtinId="8" hidden="1"/>
    <cellStyle name="Hyperlink" xfId="109" builtinId="8" hidden="1"/>
    <cellStyle name="Hyperlink" xfId="111" builtinId="8" hidden="1"/>
    <cellStyle name="Hyperlink" xfId="113" builtinId="8" hidden="1"/>
    <cellStyle name="Hyperlink" xfId="115" builtinId="8" hidden="1"/>
    <cellStyle name="Hyperlink" xfId="117" builtinId="8" hidden="1"/>
    <cellStyle name="Hyperlink" xfId="119" builtinId="8" hidden="1"/>
    <cellStyle name="Hyperlink" xfId="121" builtinId="8" hidden="1"/>
    <cellStyle name="Hyperlink" xfId="123" builtinId="8" hidden="1"/>
    <cellStyle name="Hyperlink" xfId="125" builtinId="8" hidden="1"/>
    <cellStyle name="Hyperlink" xfId="127" builtinId="8" hidden="1"/>
    <cellStyle name="Hyperlink" xfId="129" builtinId="8" hidden="1"/>
    <cellStyle name="Hyperlink" xfId="131" builtinId="8" hidden="1"/>
    <cellStyle name="Hyperlink" xfId="133" builtinId="8" hidden="1"/>
    <cellStyle name="Hyperlink" xfId="135" builtinId="8" hidden="1"/>
    <cellStyle name="Hyperlink" xfId="137" builtinId="8" hidden="1"/>
    <cellStyle name="Hyperlink" xfId="139" builtinId="8" hidden="1"/>
    <cellStyle name="Hyperlink" xfId="141" builtinId="8" hidden="1"/>
    <cellStyle name="Hyperlink" xfId="143" builtinId="8" hidden="1"/>
    <cellStyle name="Hyperlink" xfId="145" builtinId="8" hidden="1"/>
    <cellStyle name="Hyperlink" xfId="147" builtinId="8" hidden="1"/>
    <cellStyle name="Hyperlink" xfId="149" builtinId="8" hidden="1"/>
    <cellStyle name="Hyperlink" xfId="151" builtinId="8" hidden="1"/>
    <cellStyle name="Hyperlink" xfId="153" builtinId="8" hidden="1"/>
    <cellStyle name="Hyperlink" xfId="155" builtinId="8" hidden="1"/>
    <cellStyle name="Hyperlink" xfId="157" builtinId="8" hidden="1"/>
    <cellStyle name="Hyperlink" xfId="159" builtinId="8" hidden="1"/>
    <cellStyle name="Hyperlink" xfId="161" builtinId="8" hidden="1"/>
    <cellStyle name="Hyperlink" xfId="163" builtinId="8" hidden="1"/>
    <cellStyle name="Hyperlink" xfId="165" builtinId="8" hidden="1"/>
    <cellStyle name="Hyperlink" xfId="167" builtinId="8" hidden="1"/>
    <cellStyle name="Hyperlink" xfId="169" builtinId="8" hidden="1"/>
    <cellStyle name="Hyperlink" xfId="171" builtinId="8" hidden="1"/>
    <cellStyle name="Hyperlink" xfId="173" builtinId="8" hidden="1"/>
    <cellStyle name="Hyperlink" xfId="175" builtinId="8" hidden="1"/>
    <cellStyle name="Hyperlink" xfId="177" builtinId="8" hidden="1"/>
    <cellStyle name="Hyperlink" xfId="179" builtinId="8" hidden="1"/>
    <cellStyle name="Hyperlink" xfId="181" builtinId="8" hidden="1"/>
    <cellStyle name="Hyperlink" xfId="183" builtinId="8" hidden="1"/>
    <cellStyle name="Hyperlink" xfId="185" builtinId="8" hidden="1"/>
    <cellStyle name="Hyperlink" xfId="187" builtinId="8" hidden="1"/>
    <cellStyle name="Hyperlink" xfId="189" builtinId="8" hidden="1"/>
    <cellStyle name="Hyperlink" xfId="191" builtinId="8" hidden="1"/>
    <cellStyle name="Hyperlink" xfId="193" builtinId="8" hidden="1"/>
    <cellStyle name="Hyperlink" xfId="195" builtinId="8" hidden="1"/>
    <cellStyle name="Hyperlink" xfId="197" builtinId="8" hidden="1"/>
    <cellStyle name="Hyperlink" xfId="199" builtinId="8" hidden="1"/>
    <cellStyle name="Hyperlink" xfId="201" builtinId="8" hidden="1"/>
    <cellStyle name="Hyperlink" xfId="203" builtinId="8" hidden="1"/>
    <cellStyle name="Hyperlink" xfId="205" builtinId="8" hidden="1"/>
    <cellStyle name="Hyperlink" xfId="207" builtinId="8" hidden="1"/>
    <cellStyle name="Hyperlink" xfId="209" builtinId="8" hidden="1"/>
    <cellStyle name="Hyperlink" xfId="211" builtinId="8" hidden="1"/>
    <cellStyle name="Hyperlink" xfId="213" builtinId="8" hidden="1"/>
    <cellStyle name="Hyperlink" xfId="215" builtinId="8" hidden="1"/>
    <cellStyle name="Hyperlink" xfId="217" builtinId="8" hidden="1"/>
    <cellStyle name="Hyperlink" xfId="219" builtinId="8" hidden="1"/>
    <cellStyle name="Hyperlink" xfId="221" builtinId="8" hidden="1"/>
    <cellStyle name="Hyperlink" xfId="223" builtinId="8" hidden="1"/>
    <cellStyle name="Hyperlink" xfId="225" builtinId="8" hidden="1"/>
    <cellStyle name="Hyperlink" xfId="227" builtinId="8" hidden="1"/>
    <cellStyle name="Hyperlink" xfId="229" builtinId="8" hidden="1"/>
    <cellStyle name="Hyperlink" xfId="231" builtinId="8" hidden="1"/>
    <cellStyle name="Hyperlink" xfId="233" builtinId="8" hidden="1"/>
    <cellStyle name="Hyperlink" xfId="235" builtinId="8" hidden="1"/>
    <cellStyle name="Hyperlink" xfId="237" builtinId="8" hidden="1"/>
    <cellStyle name="Hyperlink" xfId="239" builtinId="8" hidden="1"/>
    <cellStyle name="Hyperlink" xfId="241" builtinId="8" hidden="1"/>
    <cellStyle name="Hyperlink" xfId="243" builtinId="8" hidden="1"/>
    <cellStyle name="Hyperlink" xfId="245" builtinId="8" hidden="1"/>
    <cellStyle name="Hyperlink" xfId="247" builtinId="8" hidden="1"/>
    <cellStyle name="Hyperlink" xfId="249" builtinId="8" hidden="1"/>
    <cellStyle name="Hyperlink" xfId="251" builtinId="8" hidden="1"/>
    <cellStyle name="Hyperlink" xfId="253" builtinId="8" hidden="1"/>
    <cellStyle name="Hyperlink" xfId="255" builtinId="8" hidden="1"/>
    <cellStyle name="Hyperlink" xfId="257" builtinId="8" hidden="1"/>
    <cellStyle name="Hyperlink" xfId="259" builtinId="8" hidden="1"/>
    <cellStyle name="Hyperlink" xfId="261" builtinId="8" hidden="1"/>
    <cellStyle name="Hyperlink" xfId="263" builtinId="8" hidden="1"/>
    <cellStyle name="Hyperlink" xfId="265" builtinId="8" hidden="1"/>
    <cellStyle name="Hyperlink" xfId="267" builtinId="8" hidden="1"/>
    <cellStyle name="Hyperlink" xfId="269" builtinId="8" hidden="1"/>
    <cellStyle name="Hyperlink" xfId="271" builtinId="8" hidden="1"/>
    <cellStyle name="Hyperlink" xfId="273" builtinId="8" hidden="1"/>
    <cellStyle name="Hyperlink" xfId="275" builtinId="8" hidden="1"/>
    <cellStyle name="Hyperlink" xfId="277" builtinId="8" hidden="1"/>
    <cellStyle name="Hyperlink" xfId="279" builtinId="8" hidden="1"/>
    <cellStyle name="Hyperlink" xfId="281" builtinId="8" hidden="1"/>
    <cellStyle name="Hyperlink" xfId="283" builtinId="8" hidden="1"/>
    <cellStyle name="Hyperlink" xfId="285" builtinId="8" hidden="1"/>
    <cellStyle name="Hyperlink" xfId="287" builtinId="8" hidden="1"/>
    <cellStyle name="Hyperlink" xfId="289" builtinId="8" hidden="1"/>
    <cellStyle name="Hyperlink" xfId="291" builtinId="8" hidden="1"/>
    <cellStyle name="Hyperlink" xfId="293" builtinId="8" hidden="1"/>
    <cellStyle name="Hyperlink" xfId="295" builtinId="8" hidden="1"/>
    <cellStyle name="Hyperlink" xfId="297" builtinId="8" hidden="1"/>
    <cellStyle name="Hyperlink" xfId="299" builtinId="8" hidden="1"/>
    <cellStyle name="Hyperlink" xfId="301" builtinId="8" hidden="1"/>
    <cellStyle name="Hyperlink" xfId="303" builtinId="8" hidden="1"/>
    <cellStyle name="Hyperlink" xfId="305" builtinId="8" hidden="1"/>
    <cellStyle name="Hyperlink" xfId="307" builtinId="8" hidden="1"/>
    <cellStyle name="Hyperlink" xfId="309" builtinId="8" hidden="1"/>
    <cellStyle name="Hyperlink" xfId="311" builtinId="8" hidden="1"/>
    <cellStyle name="Hyperlink" xfId="313" builtinId="8" hidden="1"/>
    <cellStyle name="Hyperlink" xfId="315" builtinId="8" hidden="1"/>
    <cellStyle name="Hyperlink" xfId="317" builtinId="8" hidden="1"/>
    <cellStyle name="Hyperlink" xfId="319" builtinId="8" hidden="1"/>
    <cellStyle name="Hyperlink" xfId="321" builtinId="8" hidden="1"/>
    <cellStyle name="Hyperlink" xfId="323" builtinId="8" hidden="1"/>
    <cellStyle name="Hyperlink" xfId="325" builtinId="8" hidden="1"/>
    <cellStyle name="Hyperlink" xfId="327" builtinId="8" hidden="1"/>
    <cellStyle name="Hyperlink" xfId="329" builtinId="8" hidden="1"/>
    <cellStyle name="Hyperlink" xfId="331" builtinId="8" hidden="1"/>
    <cellStyle name="Hyperlink" xfId="333" builtinId="8" hidden="1"/>
    <cellStyle name="Hyperlink" xfId="335" builtinId="8" hidden="1"/>
    <cellStyle name="Hyperlink" xfId="337" builtinId="8" hidden="1"/>
    <cellStyle name="Hyperlink" xfId="339" builtinId="8" hidden="1"/>
    <cellStyle name="Hyperlink" xfId="341" builtinId="8" hidden="1"/>
    <cellStyle name="Hyperlink" xfId="343" builtinId="8" hidden="1"/>
    <cellStyle name="Hyperlink" xfId="345" builtinId="8" hidden="1"/>
    <cellStyle name="Hyperlink" xfId="347" builtinId="8" hidden="1"/>
    <cellStyle name="Hyperlink" xfId="349" builtinId="8" hidden="1"/>
    <cellStyle name="Hyperlink" xfId="351" builtinId="8" hidden="1"/>
    <cellStyle name="Hyperlink" xfId="353" builtinId="8" hidden="1"/>
    <cellStyle name="Hyperlink" xfId="355" builtinId="8" hidden="1"/>
    <cellStyle name="Hyperlink" xfId="357" builtinId="8" hidden="1"/>
    <cellStyle name="Hyperlink" xfId="359" builtinId="8" hidden="1"/>
    <cellStyle name="Hyperlink" xfId="361" builtinId="8" hidden="1"/>
    <cellStyle name="Hyperlink" xfId="363" builtinId="8" hidden="1"/>
    <cellStyle name="Hyperlink" xfId="365" builtinId="8" hidden="1"/>
    <cellStyle name="Hyperlink" xfId="367" builtinId="8" hidden="1"/>
    <cellStyle name="Hyperlink" xfId="369" builtinId="8" hidden="1"/>
    <cellStyle name="Hyperlink" xfId="371" builtinId="8" hidden="1"/>
    <cellStyle name="Hyperlink" xfId="373" builtinId="8" hidden="1"/>
    <cellStyle name="Hyperlink" xfId="375" builtinId="8" hidden="1"/>
    <cellStyle name="Hyperlink" xfId="377" builtinId="8" hidden="1"/>
    <cellStyle name="Hyperlink" xfId="379" builtinId="8" hidden="1"/>
    <cellStyle name="Hyperlink" xfId="381" builtinId="8" hidden="1"/>
    <cellStyle name="Hyperlink" xfId="383" builtinId="8" hidden="1"/>
    <cellStyle name="Hyperlink" xfId="385" builtinId="8" hidden="1"/>
    <cellStyle name="Hyperlink" xfId="387" builtinId="8" hidden="1"/>
    <cellStyle name="Hyperlink" xfId="389" builtinId="8" hidden="1"/>
    <cellStyle name="Hyperlink" xfId="391" builtinId="8" hidden="1"/>
    <cellStyle name="Hyperlink" xfId="393" builtinId="8" hidden="1"/>
    <cellStyle name="Hyperlink" xfId="395" builtinId="8" hidden="1"/>
    <cellStyle name="Hyperlink" xfId="397" builtinId="8" hidden="1"/>
    <cellStyle name="Hyperlink" xfId="399" builtinId="8" hidden="1"/>
    <cellStyle name="Hyperlink" xfId="401" builtinId="8" hidden="1"/>
    <cellStyle name="Hyperlink" xfId="403" builtinId="8" hidden="1"/>
    <cellStyle name="Hyperlink" xfId="405" builtinId="8" hidden="1"/>
    <cellStyle name="Hyperlink" xfId="407" builtinId="8" hidden="1"/>
    <cellStyle name="Hyperlink" xfId="409" builtinId="8" hidden="1"/>
    <cellStyle name="Hyperlink" xfId="411" builtinId="8" hidden="1"/>
    <cellStyle name="Hyperlink" xfId="413" builtinId="8" hidden="1"/>
    <cellStyle name="Hyperlink" xfId="415" builtinId="8" hidden="1"/>
    <cellStyle name="Hyperlink" xfId="417" builtinId="8" hidden="1"/>
    <cellStyle name="Hyperlink" xfId="419" builtinId="8" hidden="1"/>
    <cellStyle name="Hyperlink" xfId="421" builtinId="8" hidden="1"/>
    <cellStyle name="Hyperlink" xfId="423" builtinId="8" hidden="1"/>
    <cellStyle name="Hyperlink" xfId="425" builtinId="8" hidden="1"/>
    <cellStyle name="Hyperlink" xfId="427" builtinId="8" hidden="1"/>
    <cellStyle name="Hyperlink" xfId="429" builtinId="8" hidden="1"/>
    <cellStyle name="Hyperlink" xfId="431" builtinId="8" hidden="1"/>
    <cellStyle name="Hyperlink" xfId="433" builtinId="8" hidden="1"/>
    <cellStyle name="Hyperlink" xfId="435" builtinId="8" hidden="1"/>
    <cellStyle name="Hyperlink" xfId="437" builtinId="8" hidden="1"/>
    <cellStyle name="Hyperlink" xfId="439" builtinId="8" hidden="1"/>
    <cellStyle name="Hyperlink" xfId="441" builtinId="8" hidden="1"/>
    <cellStyle name="Hyperlink" xfId="443" builtinId="8" hidden="1"/>
    <cellStyle name="Hyperlink" xfId="445" builtinId="8" hidden="1"/>
    <cellStyle name="Hyperlink" xfId="447" builtinId="8" hidden="1"/>
    <cellStyle name="Hyperlink" xfId="449" builtinId="8" hidden="1"/>
    <cellStyle name="Hyperlink" xfId="451" builtinId="8" hidden="1"/>
    <cellStyle name="Hyperlink" xfId="453" builtinId="8" hidden="1"/>
    <cellStyle name="Hyperlink" xfId="455" builtinId="8" hidden="1"/>
    <cellStyle name="Hyperlink" xfId="457" builtinId="8" hidden="1"/>
    <cellStyle name="Hyperlink" xfId="459" builtinId="8" hidden="1"/>
    <cellStyle name="Hyperlink" xfId="461" builtinId="8" hidden="1"/>
    <cellStyle name="Hyperlink" xfId="463" builtinId="8" hidden="1"/>
    <cellStyle name="Hyperlink" xfId="465" builtinId="8" hidden="1"/>
    <cellStyle name="Hyperlink" xfId="467" builtinId="8" hidden="1"/>
    <cellStyle name="Hyperlink" xfId="469" builtinId="8" hidden="1"/>
    <cellStyle name="Hyperlink" xfId="471" builtinId="8" hidden="1"/>
    <cellStyle name="Hyperlink" xfId="473" builtinId="8" hidden="1"/>
    <cellStyle name="Hyperlink" xfId="475" builtinId="8" hidden="1"/>
    <cellStyle name="Hyperlink" xfId="477" builtinId="8" hidden="1"/>
    <cellStyle name="Hyperlink" xfId="479" builtinId="8" hidden="1"/>
    <cellStyle name="Hyperlink" xfId="481" builtinId="8" hidden="1"/>
    <cellStyle name="Hyperlink" xfId="483" builtinId="8" hidden="1"/>
    <cellStyle name="Hyperlink" xfId="485" builtinId="8" hidden="1"/>
    <cellStyle name="Hyperlink" xfId="487" builtinId="8" hidden="1"/>
    <cellStyle name="Hyperlink" xfId="489" builtinId="8" hidden="1"/>
    <cellStyle name="Hyperlink" xfId="491" builtinId="8" hidden="1"/>
    <cellStyle name="Hyperlink" xfId="493" builtinId="8" hidden="1"/>
    <cellStyle name="Hyperlink" xfId="495" builtinId="8" hidden="1"/>
    <cellStyle name="Hyperlink" xfId="497" builtinId="8" hidden="1"/>
    <cellStyle name="Hyperlink" xfId="499" builtinId="8" hidden="1"/>
    <cellStyle name="Hyperlink" xfId="501" builtinId="8" hidden="1"/>
    <cellStyle name="Hyperlink" xfId="503" builtinId="8" hidden="1"/>
    <cellStyle name="Hyperlink" xfId="505" builtinId="8" hidden="1"/>
    <cellStyle name="Hyperlink" xfId="507" builtinId="8" hidden="1"/>
    <cellStyle name="Hyperlink" xfId="509" builtinId="8" hidden="1"/>
    <cellStyle name="Hyperlink" xfId="511" builtinId="8" hidden="1"/>
    <cellStyle name="Hyperlink" xfId="513" builtinId="8" hidden="1"/>
    <cellStyle name="Hyperlink" xfId="515" builtinId="8" hidden="1"/>
    <cellStyle name="Hyperlink" xfId="517" builtinId="8" hidden="1"/>
    <cellStyle name="Hyperlink" xfId="519" builtinId="8" hidden="1"/>
    <cellStyle name="Hyperlink" xfId="521" builtinId="8" hidden="1"/>
    <cellStyle name="Hyperlink" xfId="523" builtinId="8" hidden="1"/>
    <cellStyle name="Hyperlink" xfId="525" builtinId="8" hidden="1"/>
    <cellStyle name="Hyperlink" xfId="527" builtinId="8" hidden="1"/>
    <cellStyle name="Hyperlink" xfId="529" builtinId="8" hidden="1"/>
    <cellStyle name="Hyperlink" xfId="531" builtinId="8" hidden="1"/>
    <cellStyle name="Hyperlink" xfId="533" builtinId="8" hidden="1"/>
    <cellStyle name="Hyperlink" xfId="535" builtinId="8" hidden="1"/>
    <cellStyle name="Hyperlink" xfId="537" builtinId="8" hidden="1"/>
    <cellStyle name="Hyperlink" xfId="539" builtinId="8" hidden="1"/>
    <cellStyle name="Hyperlink" xfId="541" builtinId="8" hidden="1"/>
    <cellStyle name="Hyperlink" xfId="543" builtinId="8" hidden="1"/>
    <cellStyle name="Hyperlink" xfId="545" builtinId="8" hidden="1"/>
    <cellStyle name="Hyperlink" xfId="547" builtinId="8" hidden="1"/>
    <cellStyle name="Hyperlink" xfId="549" builtinId="8" hidden="1"/>
    <cellStyle name="Hyperlink" xfId="551" builtinId="8" hidden="1"/>
    <cellStyle name="Hyperlink" xfId="553" builtinId="8" hidden="1"/>
    <cellStyle name="Hyperlink" xfId="555" builtinId="8" hidden="1"/>
    <cellStyle name="Hyperlink" xfId="557" builtinId="8" hidden="1"/>
    <cellStyle name="Hyperlink" xfId="559" builtinId="8" hidden="1"/>
    <cellStyle name="Hyperlink" xfId="561" builtinId="8" hidden="1"/>
    <cellStyle name="Hyperlink" xfId="563" builtinId="8" hidden="1"/>
    <cellStyle name="Hyperlink" xfId="565" builtinId="8" hidden="1"/>
    <cellStyle name="Hyperlink" xfId="567" builtinId="8" hidden="1"/>
    <cellStyle name="Hyperlink" xfId="569" builtinId="8" hidden="1"/>
    <cellStyle name="Hyperlink" xfId="571" builtinId="8" hidden="1"/>
    <cellStyle name="Hyperlink" xfId="573" builtinId="8" hidden="1"/>
    <cellStyle name="Hyperlink" xfId="575" builtinId="8" hidden="1"/>
    <cellStyle name="Hyperlink" xfId="577" builtinId="8" hidden="1"/>
    <cellStyle name="Hyperlink" xfId="579" builtinId="8" hidden="1"/>
    <cellStyle name="Hyperlink" xfId="581" builtinId="8" hidden="1"/>
    <cellStyle name="Hyperlink" xfId="583" builtinId="8" hidden="1"/>
    <cellStyle name="Hyperlink" xfId="585" builtinId="8" hidden="1"/>
    <cellStyle name="Hyperlink" xfId="587" builtinId="8" hidden="1"/>
    <cellStyle name="Hyperlink" xfId="589" builtinId="8" hidden="1"/>
    <cellStyle name="Hyperlink" xfId="591" builtinId="8" hidden="1"/>
    <cellStyle name="Hyperlink" xfId="593" builtinId="8" hidden="1"/>
    <cellStyle name="Hyperlink" xfId="595" builtinId="8" hidden="1"/>
    <cellStyle name="Hyperlink" xfId="597" builtinId="8" hidden="1"/>
    <cellStyle name="Hyperlink" xfId="599" builtinId="8" hidden="1"/>
    <cellStyle name="Hyperlink" xfId="601" builtinId="8" hidden="1"/>
    <cellStyle name="Hyperlink" xfId="603" builtinId="8" hidden="1"/>
    <cellStyle name="Hyperlink" xfId="605" builtinId="8" hidden="1"/>
    <cellStyle name="Hyperlink" xfId="607" builtinId="8" hidden="1"/>
    <cellStyle name="Hyperlink" xfId="609" builtinId="8" hidden="1"/>
    <cellStyle name="Hyperlink" xfId="611" builtinId="8" hidden="1"/>
    <cellStyle name="Hyperlink" xfId="613" builtinId="8" hidden="1"/>
    <cellStyle name="Hyperlink" xfId="615" builtinId="8" hidden="1"/>
    <cellStyle name="Hyperlink" xfId="617" builtinId="8" hidden="1"/>
    <cellStyle name="Hyperlink" xfId="619" builtinId="8" hidden="1"/>
    <cellStyle name="Hyperlink" xfId="621" builtinId="8" hidden="1"/>
    <cellStyle name="Hyperlink" xfId="623" builtinId="8" hidden="1"/>
    <cellStyle name="Hyperlink" xfId="625" builtinId="8" hidden="1"/>
    <cellStyle name="Hyperlink" xfId="627" builtinId="8" hidden="1"/>
    <cellStyle name="Hyperlink" xfId="629" builtinId="8" hidden="1"/>
    <cellStyle name="Hyperlink" xfId="631" builtinId="8" hidden="1"/>
    <cellStyle name="Hyperlink" xfId="633" builtinId="8" hidden="1"/>
    <cellStyle name="Hyperlink" xfId="635" builtinId="8" hidden="1"/>
    <cellStyle name="Hyperlink" xfId="637" builtinId="8" hidden="1"/>
    <cellStyle name="Hyperlink" xfId="639" builtinId="8" hidden="1"/>
    <cellStyle name="Hyperlink" xfId="641" builtinId="8" hidden="1"/>
    <cellStyle name="Hyperlink" xfId="643" builtinId="8" hidden="1"/>
    <cellStyle name="Hyperlink" xfId="645" builtinId="8" hidden="1"/>
    <cellStyle name="Hyperlink" xfId="647" builtinId="8" hidden="1"/>
    <cellStyle name="Hyperlink" xfId="649" builtinId="8" hidden="1"/>
    <cellStyle name="Hyperlink" xfId="651" builtinId="8" hidden="1"/>
    <cellStyle name="Hyperlink" xfId="653" builtinId="8" hidden="1"/>
    <cellStyle name="Hyperlink" xfId="655" builtinId="8" hidden="1"/>
    <cellStyle name="Hyperlink" xfId="657" builtinId="8" hidden="1"/>
    <cellStyle name="Hyperlink" xfId="659" builtinId="8" hidden="1"/>
    <cellStyle name="Hyperlink" xfId="661" builtinId="8" hidden="1"/>
    <cellStyle name="Hyperlink" xfId="663" builtinId="8" hidden="1"/>
    <cellStyle name="Hyperlink" xfId="665" builtinId="8" hidden="1"/>
    <cellStyle name="Hyperlink" xfId="667" builtinId="8" hidden="1"/>
    <cellStyle name="Hyperlink" xfId="669" builtinId="8" hidden="1"/>
    <cellStyle name="Hyperlink" xfId="671" builtinId="8" hidden="1"/>
    <cellStyle name="Hyperlink" xfId="673" builtinId="8" hidden="1"/>
    <cellStyle name="Hyperlink" xfId="675" builtinId="8" hidden="1"/>
    <cellStyle name="Hyperlink" xfId="677" builtinId="8" hidden="1"/>
    <cellStyle name="Hyperlink" xfId="679" builtinId="8" hidden="1"/>
    <cellStyle name="Hyperlink" xfId="681" builtinId="8" hidden="1"/>
    <cellStyle name="Hyperlink" xfId="683" builtinId="8" hidden="1"/>
    <cellStyle name="Hyperlink" xfId="685" builtinId="8" hidden="1"/>
    <cellStyle name="Hyperlink" xfId="687" builtinId="8" hidden="1"/>
    <cellStyle name="Hyperlink" xfId="689" builtinId="8" hidden="1"/>
    <cellStyle name="Hyperlink" xfId="691" builtinId="8" hidden="1"/>
    <cellStyle name="Hyperlink" xfId="693" builtinId="8" hidden="1"/>
    <cellStyle name="Hyperlink" xfId="695" builtinId="8" hidden="1"/>
    <cellStyle name="Hyperlink" xfId="697" builtinId="8" hidden="1"/>
    <cellStyle name="Hyperlink" xfId="699" builtinId="8" hidden="1"/>
    <cellStyle name="Hyperlink" xfId="701" builtinId="8" hidden="1"/>
    <cellStyle name="Hyperlink" xfId="703" builtinId="8" hidden="1"/>
    <cellStyle name="Hyperlink" xfId="705" builtinId="8" hidden="1"/>
    <cellStyle name="Hyperlink" xfId="707" builtinId="8" hidden="1"/>
    <cellStyle name="Hyperlink" xfId="709" builtinId="8" hidden="1"/>
    <cellStyle name="Hyperlink" xfId="711" builtinId="8" hidden="1"/>
    <cellStyle name="Hyperlink" xfId="713" builtinId="8" hidden="1"/>
    <cellStyle name="Hyperlink" xfId="715" builtinId="8" hidden="1"/>
    <cellStyle name="Hyperlink" xfId="717" builtinId="8" hidden="1"/>
    <cellStyle name="Hyperlink" xfId="719" builtinId="8" hidden="1"/>
    <cellStyle name="Hyperlink" xfId="721" builtinId="8" hidden="1"/>
    <cellStyle name="Hyperlink" xfId="723" builtinId="8" hidden="1"/>
    <cellStyle name="Hyperlink" xfId="725" builtinId="8" hidden="1"/>
    <cellStyle name="Hyperlink" xfId="727" builtinId="8" hidden="1"/>
    <cellStyle name="Hyperlink" xfId="729" builtinId="8" hidden="1"/>
    <cellStyle name="Hyperlink" xfId="731" builtinId="8" hidden="1"/>
    <cellStyle name="Hyperlink" xfId="733" builtinId="8" hidden="1"/>
    <cellStyle name="Hyperlink" xfId="735" builtinId="8" hidden="1"/>
    <cellStyle name="Hyperlink" xfId="737" builtinId="8" hidden="1"/>
    <cellStyle name="Hyperlink" xfId="739" builtinId="8" hidden="1"/>
    <cellStyle name="Hyperlink" xfId="741" builtinId="8" hidden="1"/>
    <cellStyle name="Hyperlink" xfId="743" builtinId="8" hidden="1"/>
    <cellStyle name="Hyperlink" xfId="745" builtinId="8" hidden="1"/>
    <cellStyle name="Hyperlink" xfId="747" builtinId="8" hidden="1"/>
    <cellStyle name="Hyperlink" xfId="749" builtinId="8" hidden="1"/>
    <cellStyle name="Hyperlink" xfId="751" builtinId="8" hidden="1"/>
    <cellStyle name="Hyperlink" xfId="753" builtinId="8" hidden="1"/>
    <cellStyle name="Hyperlink" xfId="755" builtinId="8" hidden="1"/>
    <cellStyle name="Hyperlink" xfId="757" builtinId="8" hidden="1"/>
    <cellStyle name="Hyperlink" xfId="759" builtinId="8" hidden="1"/>
    <cellStyle name="Hyperlink" xfId="761" builtinId="8" hidden="1"/>
    <cellStyle name="Hyperlink" xfId="763" builtinId="8" hidden="1"/>
    <cellStyle name="Hyperlink" xfId="765" builtinId="8" hidden="1"/>
    <cellStyle name="Hyperlink" xfId="767" builtinId="8" hidden="1"/>
    <cellStyle name="Hyperlink" xfId="769" builtinId="8" hidden="1"/>
    <cellStyle name="Hyperlink" xfId="771" builtinId="8" hidden="1"/>
    <cellStyle name="Hyperlink" xfId="773" builtinId="8" hidden="1"/>
    <cellStyle name="Hyperlink" xfId="775" builtinId="8" hidden="1"/>
    <cellStyle name="Hyperlink" xfId="777" builtinId="8" hidden="1"/>
    <cellStyle name="Hyperlink" xfId="779" builtinId="8" hidden="1"/>
    <cellStyle name="Hyperlink" xfId="781" builtinId="8" hidden="1"/>
    <cellStyle name="Hyperlink" xfId="783" builtinId="8" hidden="1"/>
    <cellStyle name="Hyperlink" xfId="785" builtinId="8" hidden="1"/>
    <cellStyle name="Hyperlink" xfId="787" builtinId="8" hidden="1"/>
    <cellStyle name="Hyperlink" xfId="789" builtinId="8" hidden="1"/>
    <cellStyle name="Hyperlink" xfId="791" builtinId="8" hidden="1"/>
    <cellStyle name="Hyperlink" xfId="793" builtinId="8" hidden="1"/>
    <cellStyle name="Hyperlink" xfId="795" builtinId="8" hidden="1"/>
    <cellStyle name="Hyperlink" xfId="797" builtinId="8" hidden="1"/>
    <cellStyle name="Hyperlink" xfId="799" builtinId="8" hidden="1"/>
    <cellStyle name="Hyperlink" xfId="801" builtinId="8" hidden="1"/>
    <cellStyle name="Hyperlink" xfId="803" builtinId="8" hidden="1"/>
    <cellStyle name="Hyperlink" xfId="805" builtinId="8" hidden="1"/>
    <cellStyle name="Hyperlink" xfId="807" builtinId="8" hidden="1"/>
    <cellStyle name="Hyperlink" xfId="809" builtinId="8" hidden="1"/>
    <cellStyle name="Hyperlink" xfId="811" builtinId="8" hidden="1"/>
    <cellStyle name="Hyperlink" xfId="813" builtinId="8" hidden="1"/>
    <cellStyle name="Hyperlink" xfId="815" builtinId="8" hidden="1"/>
    <cellStyle name="Hyperlink" xfId="817" builtinId="8" hidden="1"/>
    <cellStyle name="Hyperlink" xfId="819" builtinId="8" hidden="1"/>
    <cellStyle name="Hyperlink" xfId="821" builtinId="8" hidden="1"/>
    <cellStyle name="Hyperlink" xfId="823" builtinId="8" hidden="1"/>
    <cellStyle name="Hyperlink" xfId="825" builtinId="8" hidden="1"/>
    <cellStyle name="Hyperlink" xfId="827" builtinId="8" hidden="1"/>
    <cellStyle name="Hyperlink" xfId="829" builtinId="8" hidden="1"/>
    <cellStyle name="Hyperlink" xfId="831" builtinId="8" hidden="1"/>
    <cellStyle name="Hyperlink" xfId="833" builtinId="8" hidden="1"/>
    <cellStyle name="Hyperlink" xfId="835" builtinId="8" hidden="1"/>
    <cellStyle name="Hyperlink" xfId="837" builtinId="8" hidden="1"/>
    <cellStyle name="Hyperlink" xfId="839" builtinId="8" hidden="1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U273"/>
  <sheetViews>
    <sheetView tabSelected="1" topLeftCell="A52" zoomScale="55" zoomScaleNormal="55" zoomScaleSheetLayoutView="40" workbookViewId="0">
      <selection activeCell="P70" sqref="P70"/>
    </sheetView>
  </sheetViews>
  <sheetFormatPr defaultColWidth="8.77734375" defaultRowHeight="18" x14ac:dyDescent="0.35"/>
  <cols>
    <col min="1" max="1" width="11.6640625" style="1" customWidth="1"/>
    <col min="2" max="2" width="19" style="1" customWidth="1"/>
    <col min="3" max="3" width="13.44140625" style="93" customWidth="1"/>
    <col min="4" max="4" width="13.33203125" style="1" customWidth="1"/>
    <col min="5" max="5" width="13.6640625" style="1" customWidth="1"/>
    <col min="6" max="6" width="5.77734375" style="1" customWidth="1"/>
    <col min="7" max="7" width="15" style="1" customWidth="1"/>
    <col min="8" max="8" width="24.6640625" style="1" customWidth="1"/>
    <col min="9" max="9" width="17" style="11" customWidth="1"/>
    <col min="10" max="10" width="13.6640625" style="1" customWidth="1"/>
    <col min="11" max="11" width="13.109375" style="1" customWidth="1"/>
    <col min="12" max="12" width="4" style="1" hidden="1" customWidth="1"/>
    <col min="13" max="13" width="9.77734375" style="1" customWidth="1"/>
    <col min="14" max="14" width="10.77734375" style="1" bestFit="1" customWidth="1"/>
    <col min="15" max="15" width="10.21875" style="1" bestFit="1" customWidth="1"/>
    <col min="16" max="16" width="8.77734375" style="1"/>
    <col min="17" max="17" width="12" style="1" customWidth="1"/>
    <col min="18" max="18" width="8.77734375" style="1"/>
    <col min="19" max="19" width="8.88671875" style="1" bestFit="1" customWidth="1"/>
    <col min="20" max="20" width="10.6640625" style="1" bestFit="1" customWidth="1"/>
    <col min="21" max="16384" width="8.77734375" style="1"/>
  </cols>
  <sheetData>
    <row r="1" spans="1:20" ht="24" customHeight="1" x14ac:dyDescent="0.35">
      <c r="A1" s="2" t="s">
        <v>111</v>
      </c>
      <c r="B1" s="3"/>
      <c r="C1" s="91"/>
      <c r="D1" s="124" t="s">
        <v>94</v>
      </c>
      <c r="E1" s="124"/>
      <c r="F1" s="124"/>
      <c r="G1" s="124"/>
      <c r="H1" s="124"/>
      <c r="I1" s="124"/>
      <c r="J1" s="124"/>
      <c r="K1" s="124"/>
      <c r="L1" s="124"/>
      <c r="M1" s="4"/>
      <c r="N1" s="4"/>
      <c r="O1" s="4"/>
      <c r="P1" s="4"/>
      <c r="Q1" s="4"/>
      <c r="R1" s="4"/>
      <c r="S1" s="4"/>
      <c r="T1" s="4"/>
    </row>
    <row r="2" spans="1:20" x14ac:dyDescent="0.35">
      <c r="A2" s="5" t="s">
        <v>0</v>
      </c>
      <c r="B2" s="6" t="s">
        <v>37</v>
      </c>
      <c r="C2" s="92" t="s">
        <v>112</v>
      </c>
      <c r="D2" s="92" t="s">
        <v>15</v>
      </c>
      <c r="E2" s="123" t="s">
        <v>42</v>
      </c>
      <c r="F2" s="7"/>
      <c r="G2" s="8" t="s">
        <v>4</v>
      </c>
      <c r="H2" s="9"/>
      <c r="I2" s="108" t="s">
        <v>112</v>
      </c>
      <c r="J2" s="92" t="s">
        <v>15</v>
      </c>
      <c r="K2" s="92" t="s">
        <v>42</v>
      </c>
      <c r="L2" s="4"/>
      <c r="M2" s="10"/>
      <c r="N2" s="4" t="s">
        <v>82</v>
      </c>
      <c r="O2" s="11"/>
      <c r="P2" s="4"/>
      <c r="Q2" s="4"/>
      <c r="R2" s="4"/>
      <c r="S2" s="4"/>
      <c r="T2" s="4"/>
    </row>
    <row r="3" spans="1:20" x14ac:dyDescent="0.35">
      <c r="A3" s="12" t="s">
        <v>84</v>
      </c>
      <c r="D3" s="13"/>
      <c r="F3" s="13"/>
      <c r="G3" s="14" t="s">
        <v>78</v>
      </c>
      <c r="H3" s="13" t="s">
        <v>5</v>
      </c>
      <c r="I3" s="101">
        <v>35436</v>
      </c>
      <c r="J3" s="15"/>
      <c r="K3" s="16">
        <v>36324</v>
      </c>
      <c r="L3" s="4"/>
      <c r="M3" s="4"/>
      <c r="N3" s="4" t="s">
        <v>151</v>
      </c>
      <c r="O3" s="17"/>
      <c r="P3" s="4"/>
      <c r="Q3" s="4"/>
      <c r="R3" s="4"/>
      <c r="S3" s="4"/>
      <c r="T3" s="4"/>
    </row>
    <row r="4" spans="1:20" x14ac:dyDescent="0.35">
      <c r="A4" s="13"/>
      <c r="B4" s="13" t="s">
        <v>1</v>
      </c>
      <c r="C4" s="104">
        <v>28779</v>
      </c>
      <c r="D4" s="18"/>
      <c r="E4" s="16">
        <v>33665</v>
      </c>
      <c r="G4" s="19" t="s">
        <v>77</v>
      </c>
      <c r="H4" s="13" t="s">
        <v>6</v>
      </c>
      <c r="I4" s="101">
        <v>25708</v>
      </c>
      <c r="J4" s="15"/>
      <c r="K4" s="16">
        <v>26172</v>
      </c>
      <c r="L4" s="4"/>
      <c r="M4" s="4"/>
      <c r="N4" s="4" t="s">
        <v>149</v>
      </c>
      <c r="O4" s="17"/>
      <c r="P4" s="20"/>
      <c r="Q4" s="4"/>
      <c r="R4" s="4"/>
      <c r="S4" s="4"/>
      <c r="T4" s="4"/>
    </row>
    <row r="5" spans="1:20" x14ac:dyDescent="0.35">
      <c r="A5" s="13"/>
      <c r="B5" s="13" t="s">
        <v>2</v>
      </c>
      <c r="C5" s="104">
        <v>71073</v>
      </c>
      <c r="D5" s="18"/>
      <c r="E5" s="16">
        <v>73858</v>
      </c>
      <c r="G5" s="19"/>
      <c r="H5" s="13" t="s">
        <v>7</v>
      </c>
      <c r="I5" s="101">
        <v>8124</v>
      </c>
      <c r="J5" s="15"/>
      <c r="K5" s="16">
        <v>8328</v>
      </c>
      <c r="L5" s="4"/>
      <c r="M5" s="4"/>
      <c r="N5" s="4" t="s">
        <v>86</v>
      </c>
      <c r="O5" s="17"/>
      <c r="P5" s="20"/>
      <c r="Q5" s="4"/>
      <c r="R5" s="4"/>
      <c r="S5" s="4"/>
      <c r="T5" s="4"/>
    </row>
    <row r="6" spans="1:20" x14ac:dyDescent="0.35">
      <c r="A6" s="13"/>
      <c r="B6" s="13"/>
      <c r="C6" s="99">
        <f>SUM(C4:C5)</f>
        <v>99852</v>
      </c>
      <c r="D6" s="18">
        <f>SUM(E4:E5)</f>
        <v>107523</v>
      </c>
      <c r="E6" s="16"/>
      <c r="G6" s="19"/>
      <c r="H6" s="13" t="s">
        <v>72</v>
      </c>
      <c r="I6" s="101">
        <v>510</v>
      </c>
      <c r="K6" s="16">
        <v>410</v>
      </c>
      <c r="L6" s="4"/>
      <c r="M6" s="4"/>
      <c r="N6" s="4" t="s">
        <v>150</v>
      </c>
      <c r="O6" s="17"/>
      <c r="P6" s="20"/>
      <c r="Q6" s="4"/>
      <c r="R6" s="4"/>
      <c r="S6" s="4"/>
      <c r="T6" s="4"/>
    </row>
    <row r="7" spans="1:20" x14ac:dyDescent="0.35">
      <c r="A7" s="13"/>
      <c r="B7" s="13"/>
      <c r="C7" s="67"/>
      <c r="D7" s="18"/>
      <c r="E7" s="16"/>
      <c r="G7" s="19"/>
      <c r="H7" s="13"/>
      <c r="I7" s="109">
        <f>SUM(I3:I6)</f>
        <v>69778</v>
      </c>
      <c r="J7" s="15">
        <f>SUM(K3:K6)</f>
        <v>71234</v>
      </c>
      <c r="K7" s="16"/>
      <c r="L7" s="4"/>
      <c r="M7" s="4"/>
      <c r="N7" s="4"/>
      <c r="O7" s="17"/>
      <c r="P7" s="20"/>
      <c r="Q7" s="4"/>
      <c r="R7" s="4"/>
      <c r="S7" s="4"/>
      <c r="T7" s="4"/>
    </row>
    <row r="8" spans="1:20" x14ac:dyDescent="0.35">
      <c r="D8" s="15"/>
      <c r="E8" s="15"/>
      <c r="G8" s="10" t="s">
        <v>41</v>
      </c>
      <c r="H8" s="13" t="s">
        <v>68</v>
      </c>
      <c r="I8" s="104">
        <v>1760</v>
      </c>
      <c r="J8" s="15"/>
      <c r="K8" s="16">
        <v>1654</v>
      </c>
      <c r="L8" s="4"/>
      <c r="M8" s="4"/>
      <c r="N8" s="4"/>
      <c r="O8" s="17"/>
      <c r="P8" s="20"/>
      <c r="Q8" s="4"/>
      <c r="R8" s="4"/>
      <c r="S8" s="4"/>
      <c r="T8" s="4"/>
    </row>
    <row r="9" spans="1:20" x14ac:dyDescent="0.35">
      <c r="D9" s="15"/>
      <c r="E9" s="15"/>
      <c r="G9" s="19"/>
      <c r="H9" s="13" t="s">
        <v>152</v>
      </c>
      <c r="I9" s="104">
        <v>548</v>
      </c>
      <c r="J9" s="15"/>
      <c r="K9" s="16">
        <v>567</v>
      </c>
      <c r="L9" s="4"/>
      <c r="M9" s="4"/>
      <c r="P9" s="20"/>
      <c r="Q9" s="4"/>
      <c r="R9" s="4"/>
      <c r="S9" s="4"/>
      <c r="T9" s="4"/>
    </row>
    <row r="10" spans="1:20" x14ac:dyDescent="0.35">
      <c r="D10" s="15"/>
      <c r="E10" s="15"/>
      <c r="G10" s="19"/>
      <c r="H10" s="13" t="s">
        <v>69</v>
      </c>
      <c r="I10" s="104">
        <v>1193</v>
      </c>
      <c r="J10" s="15"/>
      <c r="K10" s="16">
        <v>1298</v>
      </c>
      <c r="L10" s="4"/>
      <c r="M10" s="4"/>
      <c r="O10" s="74"/>
      <c r="P10" s="75"/>
      <c r="Q10" s="76"/>
      <c r="R10" s="75"/>
      <c r="S10" s="82"/>
      <c r="T10" s="76">
        <v>200</v>
      </c>
    </row>
    <row r="11" spans="1:20" x14ac:dyDescent="0.35">
      <c r="D11" s="15"/>
      <c r="E11" s="15"/>
      <c r="G11" s="19"/>
      <c r="H11" s="13" t="s">
        <v>70</v>
      </c>
      <c r="I11" s="104">
        <v>1360</v>
      </c>
      <c r="K11" s="16">
        <v>1434</v>
      </c>
      <c r="L11" s="4"/>
      <c r="M11" s="4"/>
      <c r="O11" s="74"/>
      <c r="P11" s="75"/>
      <c r="Q11" s="83"/>
      <c r="R11" s="75"/>
      <c r="S11" s="82"/>
      <c r="T11" s="83">
        <v>1600</v>
      </c>
    </row>
    <row r="12" spans="1:20" x14ac:dyDescent="0.35">
      <c r="A12" s="21" t="s">
        <v>40</v>
      </c>
      <c r="B12" s="1" t="s">
        <v>93</v>
      </c>
      <c r="C12" s="93">
        <v>2312</v>
      </c>
      <c r="D12" s="15"/>
      <c r="E12" s="15">
        <v>4912</v>
      </c>
      <c r="G12" s="19"/>
      <c r="H12" s="13" t="s">
        <v>71</v>
      </c>
      <c r="I12" s="104">
        <v>1010</v>
      </c>
      <c r="J12" s="15"/>
      <c r="K12" s="16">
        <v>1668</v>
      </c>
      <c r="L12" s="4"/>
      <c r="M12" s="4"/>
      <c r="O12" s="74"/>
      <c r="P12" s="75"/>
      <c r="Q12" s="76"/>
      <c r="R12" s="75"/>
      <c r="S12" s="84"/>
      <c r="T12" s="76">
        <v>1099.47</v>
      </c>
    </row>
    <row r="13" spans="1:20" x14ac:dyDescent="0.35">
      <c r="D13" s="15">
        <v>4912</v>
      </c>
      <c r="E13" s="15"/>
      <c r="G13" s="19"/>
      <c r="H13" s="13"/>
      <c r="I13" s="110">
        <f>SUM(I8:I12)</f>
        <v>5871</v>
      </c>
      <c r="J13" s="15">
        <f>SUM(K8:K12)</f>
        <v>6621</v>
      </c>
      <c r="K13" s="15"/>
      <c r="L13" s="4"/>
      <c r="M13" s="15">
        <f>SUM(J7+J13)</f>
        <v>77855</v>
      </c>
      <c r="O13" s="74"/>
      <c r="P13" s="75"/>
      <c r="Q13" s="76"/>
      <c r="R13" s="75"/>
      <c r="S13" s="78">
        <f>SUM(Q13/11)</f>
        <v>0</v>
      </c>
      <c r="T13" s="77">
        <f t="shared" ref="T13:T18" si="0">SUM(Q13 - S13)</f>
        <v>0</v>
      </c>
    </row>
    <row r="14" spans="1:20" x14ac:dyDescent="0.35">
      <c r="D14" s="15"/>
      <c r="E14" s="15"/>
      <c r="G14" s="22" t="s">
        <v>78</v>
      </c>
      <c r="H14" s="13" t="s">
        <v>5</v>
      </c>
      <c r="I14" s="104">
        <v>2067</v>
      </c>
      <c r="J14" s="15"/>
      <c r="K14" s="15">
        <v>7870</v>
      </c>
      <c r="O14" s="74"/>
      <c r="P14" s="79"/>
      <c r="Q14" s="76"/>
      <c r="R14" s="80"/>
      <c r="S14" s="78">
        <v>998.1</v>
      </c>
      <c r="T14" s="77">
        <f t="shared" si="0"/>
        <v>-998.1</v>
      </c>
    </row>
    <row r="15" spans="1:20" x14ac:dyDescent="0.35">
      <c r="D15" s="15"/>
      <c r="E15" s="15"/>
      <c r="G15" s="23" t="s">
        <v>76</v>
      </c>
      <c r="H15" s="13" t="s">
        <v>6</v>
      </c>
      <c r="I15" s="104">
        <v>3007</v>
      </c>
      <c r="J15" s="15"/>
      <c r="K15" s="15">
        <v>9878</v>
      </c>
      <c r="L15" s="4"/>
      <c r="M15" s="4"/>
      <c r="N15" s="27"/>
      <c r="O15" s="74"/>
      <c r="P15" s="79"/>
      <c r="Q15" s="76"/>
      <c r="R15" s="80"/>
      <c r="S15" s="78">
        <v>20.59</v>
      </c>
      <c r="T15" s="77">
        <f t="shared" si="0"/>
        <v>-20.59</v>
      </c>
    </row>
    <row r="16" spans="1:20" x14ac:dyDescent="0.35">
      <c r="D16" s="15"/>
      <c r="E16" s="15"/>
      <c r="G16" s="23" t="s">
        <v>31</v>
      </c>
      <c r="H16" s="13" t="s">
        <v>7</v>
      </c>
      <c r="I16" s="104">
        <v>498</v>
      </c>
      <c r="K16" s="15">
        <v>1804</v>
      </c>
      <c r="L16" s="4"/>
      <c r="M16" s="4"/>
      <c r="N16" s="24"/>
      <c r="O16" s="74"/>
      <c r="P16" s="75"/>
      <c r="Q16" s="76"/>
      <c r="R16" s="75"/>
      <c r="S16" s="75"/>
      <c r="T16" s="77">
        <f t="shared" si="0"/>
        <v>0</v>
      </c>
    </row>
    <row r="17" spans="1:20" x14ac:dyDescent="0.35">
      <c r="D17" s="15"/>
      <c r="E17" s="15"/>
      <c r="G17" s="23"/>
      <c r="H17" s="13"/>
      <c r="I17" s="126">
        <f>SUM(I14:I16)</f>
        <v>5572</v>
      </c>
      <c r="J17" s="15">
        <f>SUM(K14:K16)</f>
        <v>19552</v>
      </c>
      <c r="K17" s="15"/>
      <c r="L17" s="4"/>
      <c r="M17" s="4"/>
      <c r="N17" s="25"/>
      <c r="O17" s="74"/>
      <c r="P17" s="75"/>
      <c r="Q17" s="76"/>
      <c r="R17" s="75"/>
      <c r="S17" s="75"/>
      <c r="T17" s="77">
        <f t="shared" si="0"/>
        <v>0</v>
      </c>
    </row>
    <row r="18" spans="1:20" x14ac:dyDescent="0.35">
      <c r="D18" s="15"/>
      <c r="E18" s="15"/>
      <c r="G18" s="22" t="s">
        <v>32</v>
      </c>
      <c r="H18" s="13" t="s">
        <v>62</v>
      </c>
      <c r="I18" s="104">
        <v>2257</v>
      </c>
      <c r="J18" s="15"/>
      <c r="K18" s="15">
        <v>2250</v>
      </c>
      <c r="L18" s="4"/>
      <c r="M18" s="4"/>
      <c r="N18" s="26"/>
      <c r="O18" s="74"/>
      <c r="P18" s="79"/>
      <c r="Q18" s="81"/>
      <c r="R18" s="80"/>
      <c r="S18" s="78">
        <f>SUM(Q18/11)</f>
        <v>0</v>
      </c>
      <c r="T18" s="77">
        <f t="shared" si="0"/>
        <v>0</v>
      </c>
    </row>
    <row r="19" spans="1:20" x14ac:dyDescent="0.35">
      <c r="D19" s="15"/>
      <c r="E19" s="15"/>
      <c r="G19" s="22" t="s">
        <v>33</v>
      </c>
      <c r="H19" s="13" t="s">
        <v>34</v>
      </c>
      <c r="I19" s="104">
        <v>1100</v>
      </c>
      <c r="J19" s="15"/>
      <c r="K19" s="15">
        <v>1015</v>
      </c>
      <c r="L19" s="4"/>
      <c r="M19" s="4"/>
      <c r="N19" s="25"/>
      <c r="O19" s="20"/>
      <c r="P19" s="20"/>
      <c r="Q19" s="4"/>
      <c r="R19" s="20"/>
      <c r="S19" s="4"/>
      <c r="T19" s="4"/>
    </row>
    <row r="20" spans="1:20" x14ac:dyDescent="0.35">
      <c r="D20" s="15"/>
      <c r="E20" s="15"/>
      <c r="G20" s="23"/>
      <c r="H20" s="13" t="s">
        <v>63</v>
      </c>
      <c r="I20" s="104">
        <v>10742</v>
      </c>
      <c r="J20" s="15"/>
      <c r="K20" s="15">
        <v>12044</v>
      </c>
      <c r="N20" s="25"/>
      <c r="O20" s="20"/>
      <c r="P20" s="27"/>
      <c r="Q20" s="4"/>
      <c r="R20" s="20"/>
      <c r="S20" s="4"/>
      <c r="T20" s="4"/>
    </row>
    <row r="21" spans="1:20" x14ac:dyDescent="0.35">
      <c r="G21" s="23"/>
      <c r="H21" s="13" t="s">
        <v>64</v>
      </c>
      <c r="I21" s="104">
        <v>350</v>
      </c>
      <c r="J21" s="15"/>
      <c r="K21" s="15">
        <v>350</v>
      </c>
      <c r="M21" s="27"/>
      <c r="N21" s="25" t="s">
        <v>91</v>
      </c>
      <c r="O21" s="28"/>
      <c r="P21" s="20"/>
      <c r="Q21" s="4"/>
      <c r="R21" s="20"/>
      <c r="S21" s="4"/>
      <c r="T21" s="4"/>
    </row>
    <row r="22" spans="1:20" x14ac:dyDescent="0.35">
      <c r="G22" s="23"/>
      <c r="H22" s="13" t="s">
        <v>65</v>
      </c>
      <c r="I22" s="104">
        <v>185</v>
      </c>
      <c r="J22" s="15"/>
      <c r="K22" s="15">
        <v>200</v>
      </c>
      <c r="M22" s="27"/>
      <c r="N22" s="4" t="s">
        <v>146</v>
      </c>
      <c r="O22" s="17"/>
      <c r="P22" s="20"/>
      <c r="Q22" s="4"/>
      <c r="R22" s="20"/>
      <c r="S22" s="4"/>
      <c r="T22" s="4"/>
    </row>
    <row r="23" spans="1:20" x14ac:dyDescent="0.35">
      <c r="G23" s="23"/>
      <c r="H23" s="13" t="s">
        <v>66</v>
      </c>
      <c r="I23" s="104">
        <v>1520</v>
      </c>
      <c r="J23" s="15"/>
      <c r="K23" s="15">
        <v>1600</v>
      </c>
      <c r="L23" s="4"/>
      <c r="M23" s="27"/>
      <c r="N23" s="4" t="s">
        <v>147</v>
      </c>
      <c r="O23" s="29"/>
      <c r="P23" s="20"/>
      <c r="Q23" s="4"/>
      <c r="R23" s="20"/>
      <c r="S23" s="4"/>
      <c r="T23" s="4"/>
    </row>
    <row r="24" spans="1:20" x14ac:dyDescent="0.35">
      <c r="G24" s="23"/>
      <c r="H24" s="13" t="s">
        <v>67</v>
      </c>
      <c r="I24" s="104">
        <v>866</v>
      </c>
      <c r="J24" s="15"/>
      <c r="K24" s="15">
        <v>1099</v>
      </c>
      <c r="L24" s="4"/>
      <c r="M24" s="27"/>
      <c r="N24" s="1" t="s">
        <v>148</v>
      </c>
      <c r="O24" s="17"/>
      <c r="P24" s="20"/>
      <c r="Q24" s="4"/>
      <c r="R24" s="4"/>
      <c r="S24" s="4"/>
      <c r="T24" s="4"/>
    </row>
    <row r="25" spans="1:20" x14ac:dyDescent="0.35">
      <c r="A25" s="12" t="s">
        <v>16</v>
      </c>
      <c r="B25" s="13" t="s">
        <v>73</v>
      </c>
      <c r="C25" s="104">
        <v>310</v>
      </c>
      <c r="D25" s="16"/>
      <c r="E25" s="16">
        <v>746</v>
      </c>
      <c r="G25" s="23"/>
      <c r="I25" s="111">
        <f>SUM(I18:I24)</f>
        <v>17020</v>
      </c>
      <c r="J25" s="15">
        <f>SUM(K18:K24)</f>
        <v>18558</v>
      </c>
      <c r="K25" s="15"/>
      <c r="L25" s="4"/>
      <c r="M25" s="27"/>
      <c r="N25" s="72"/>
      <c r="O25" s="73"/>
      <c r="P25" s="20"/>
      <c r="Q25" s="4"/>
      <c r="R25" s="4"/>
      <c r="S25" s="4"/>
      <c r="T25" s="4"/>
    </row>
    <row r="26" spans="1:20" x14ac:dyDescent="0.35">
      <c r="B26" s="13" t="s">
        <v>74</v>
      </c>
      <c r="C26" s="104">
        <v>880</v>
      </c>
      <c r="D26" s="15"/>
      <c r="E26" s="16">
        <v>800</v>
      </c>
      <c r="G26" s="10" t="s">
        <v>83</v>
      </c>
      <c r="H26" s="13" t="s">
        <v>52</v>
      </c>
      <c r="I26" s="104">
        <v>367</v>
      </c>
      <c r="J26" s="15"/>
      <c r="K26" s="16">
        <v>450</v>
      </c>
      <c r="M26" s="27"/>
      <c r="N26" s="24"/>
      <c r="O26" s="20"/>
      <c r="P26" s="20"/>
      <c r="Q26" s="4"/>
      <c r="R26" s="4"/>
      <c r="S26" s="4"/>
      <c r="T26" s="4"/>
    </row>
    <row r="27" spans="1:20" x14ac:dyDescent="0.35">
      <c r="B27" s="13" t="s">
        <v>39</v>
      </c>
      <c r="C27" s="104">
        <v>3285</v>
      </c>
      <c r="D27" s="15"/>
      <c r="E27" s="15">
        <v>3340</v>
      </c>
      <c r="F27" s="28"/>
      <c r="G27" s="10" t="s">
        <v>82</v>
      </c>
      <c r="H27" s="13" t="s">
        <v>73</v>
      </c>
      <c r="I27" s="104">
        <v>629</v>
      </c>
      <c r="J27" s="15"/>
      <c r="K27" s="16">
        <v>1592</v>
      </c>
      <c r="L27" s="4"/>
      <c r="M27" s="27"/>
      <c r="R27" s="4"/>
      <c r="S27" s="4"/>
      <c r="T27" s="4"/>
    </row>
    <row r="28" spans="1:20" x14ac:dyDescent="0.35">
      <c r="B28" s="13" t="s">
        <v>46</v>
      </c>
      <c r="C28" s="104">
        <v>1025</v>
      </c>
      <c r="D28" s="15"/>
      <c r="E28" s="16">
        <v>900</v>
      </c>
      <c r="F28" s="28"/>
      <c r="G28" s="19"/>
      <c r="H28" s="13" t="s">
        <v>142</v>
      </c>
      <c r="I28" s="104">
        <v>880</v>
      </c>
      <c r="J28" s="15"/>
      <c r="K28" s="15">
        <v>800</v>
      </c>
      <c r="R28" s="4"/>
      <c r="S28" s="4"/>
      <c r="T28" s="4"/>
    </row>
    <row r="29" spans="1:20" x14ac:dyDescent="0.35">
      <c r="B29" s="13" t="s">
        <v>134</v>
      </c>
      <c r="C29" s="67"/>
      <c r="D29" s="15"/>
      <c r="E29" s="15">
        <v>2000</v>
      </c>
      <c r="F29" s="28"/>
      <c r="G29" s="19"/>
      <c r="H29" s="13" t="s">
        <v>53</v>
      </c>
      <c r="I29" s="104">
        <v>2480</v>
      </c>
      <c r="J29" s="15"/>
      <c r="K29" s="16">
        <v>2518</v>
      </c>
      <c r="R29" s="4"/>
      <c r="S29" s="4"/>
      <c r="T29" s="4"/>
    </row>
    <row r="30" spans="1:20" x14ac:dyDescent="0.35">
      <c r="B30" s="13" t="s">
        <v>132</v>
      </c>
      <c r="C30" s="104">
        <v>6750</v>
      </c>
      <c r="D30" s="16"/>
      <c r="E30" s="16">
        <v>3000</v>
      </c>
      <c r="F30" s="28"/>
      <c r="G30" s="19"/>
      <c r="H30" s="13" t="s">
        <v>100</v>
      </c>
      <c r="I30" s="104">
        <v>653</v>
      </c>
      <c r="J30" s="15"/>
      <c r="K30" s="15">
        <v>291</v>
      </c>
      <c r="Q30" s="4"/>
      <c r="R30" s="4"/>
      <c r="S30" s="4"/>
      <c r="T30" s="4"/>
    </row>
    <row r="31" spans="1:20" x14ac:dyDescent="0.35">
      <c r="B31" s="13" t="s">
        <v>104</v>
      </c>
      <c r="C31" s="67"/>
      <c r="D31" s="15"/>
      <c r="E31" s="15">
        <v>570</v>
      </c>
      <c r="F31" s="28"/>
      <c r="G31" s="19"/>
      <c r="H31" s="13" t="s">
        <v>54</v>
      </c>
      <c r="I31" s="104">
        <v>404</v>
      </c>
      <c r="J31" s="15"/>
      <c r="K31" s="15">
        <v>499</v>
      </c>
      <c r="L31" s="4"/>
      <c r="M31" s="27"/>
      <c r="Q31" s="4"/>
      <c r="R31" s="4"/>
      <c r="S31" s="4"/>
      <c r="T31" s="4"/>
    </row>
    <row r="32" spans="1:20" x14ac:dyDescent="0.35">
      <c r="A32" s="13"/>
      <c r="B32" s="13" t="s">
        <v>47</v>
      </c>
      <c r="C32" s="104">
        <v>1030</v>
      </c>
      <c r="D32" s="15"/>
      <c r="E32" s="16">
        <v>500</v>
      </c>
      <c r="F32" s="28"/>
      <c r="G32" s="23"/>
      <c r="H32" s="13" t="s">
        <v>55</v>
      </c>
      <c r="I32" s="104">
        <v>1018</v>
      </c>
      <c r="J32" s="15"/>
      <c r="K32" s="15">
        <v>1619</v>
      </c>
      <c r="L32" s="4"/>
      <c r="M32" s="27"/>
      <c r="N32" s="20"/>
      <c r="O32" s="20"/>
      <c r="P32" s="20"/>
      <c r="Q32" s="4"/>
      <c r="R32" s="4"/>
      <c r="S32" s="4"/>
      <c r="T32" s="4"/>
    </row>
    <row r="33" spans="1:20" x14ac:dyDescent="0.35">
      <c r="A33" s="12"/>
      <c r="B33" s="13" t="s">
        <v>131</v>
      </c>
      <c r="C33" s="104">
        <v>250</v>
      </c>
      <c r="D33" s="15" t="s">
        <v>145</v>
      </c>
      <c r="E33" s="16">
        <v>1100</v>
      </c>
      <c r="F33" s="28"/>
      <c r="G33" s="23"/>
      <c r="H33" s="13" t="s">
        <v>56</v>
      </c>
      <c r="I33" s="104">
        <v>351</v>
      </c>
      <c r="J33" s="15"/>
      <c r="K33" s="16">
        <v>359</v>
      </c>
      <c r="L33" s="4"/>
      <c r="M33" s="27"/>
      <c r="N33" s="20"/>
      <c r="O33" s="20"/>
      <c r="P33" s="20"/>
      <c r="Q33" s="4"/>
      <c r="R33" s="4"/>
      <c r="S33" s="4"/>
      <c r="T33" s="4"/>
    </row>
    <row r="34" spans="1:20" x14ac:dyDescent="0.35">
      <c r="A34" s="12"/>
      <c r="B34" s="13" t="s">
        <v>133</v>
      </c>
      <c r="C34" s="67"/>
      <c r="D34" s="15"/>
      <c r="E34" s="15">
        <v>5337</v>
      </c>
      <c r="F34" s="28"/>
      <c r="G34" s="23"/>
      <c r="H34" s="13" t="s">
        <v>57</v>
      </c>
      <c r="I34" s="104">
        <v>139</v>
      </c>
      <c r="J34" s="15"/>
      <c r="K34" s="15">
        <v>139</v>
      </c>
      <c r="L34" s="4"/>
      <c r="M34" s="27"/>
      <c r="N34" s="20"/>
      <c r="O34" s="20"/>
      <c r="P34" s="20"/>
      <c r="Q34" s="4"/>
      <c r="R34" s="4"/>
      <c r="S34" s="4"/>
      <c r="T34" s="4"/>
    </row>
    <row r="35" spans="1:20" x14ac:dyDescent="0.35">
      <c r="B35" s="13" t="s">
        <v>136</v>
      </c>
      <c r="C35" s="67"/>
      <c r="D35" s="16"/>
      <c r="E35" s="16">
        <v>500</v>
      </c>
      <c r="F35" s="28"/>
      <c r="G35" s="19"/>
      <c r="H35" s="13" t="s">
        <v>58</v>
      </c>
      <c r="I35" s="104">
        <v>1181</v>
      </c>
      <c r="J35" s="15"/>
      <c r="K35" s="15">
        <v>1864</v>
      </c>
      <c r="L35" s="4"/>
      <c r="M35" s="27"/>
      <c r="N35" s="20"/>
      <c r="O35" s="20"/>
      <c r="P35" s="20"/>
      <c r="Q35" s="4"/>
      <c r="R35" s="4"/>
      <c r="S35" s="4"/>
      <c r="T35" s="4"/>
    </row>
    <row r="36" spans="1:20" x14ac:dyDescent="0.35">
      <c r="B36" s="13" t="s">
        <v>45</v>
      </c>
      <c r="C36" s="104">
        <v>150</v>
      </c>
      <c r="D36" s="16"/>
      <c r="E36" s="16">
        <v>300</v>
      </c>
      <c r="F36" s="28"/>
      <c r="G36" s="19"/>
      <c r="H36" s="13" t="s">
        <v>99</v>
      </c>
      <c r="I36" s="101"/>
      <c r="J36" s="15"/>
      <c r="K36" s="15">
        <v>472</v>
      </c>
      <c r="L36" s="4"/>
      <c r="M36" s="27"/>
      <c r="N36" s="20"/>
      <c r="O36" s="20"/>
      <c r="P36" s="20"/>
      <c r="Q36" s="4"/>
      <c r="R36" s="4"/>
      <c r="S36" s="4"/>
      <c r="T36" s="4"/>
    </row>
    <row r="37" spans="1:20" x14ac:dyDescent="0.35">
      <c r="B37" s="13" t="s">
        <v>38</v>
      </c>
      <c r="C37" s="104">
        <v>500</v>
      </c>
      <c r="D37" s="15"/>
      <c r="E37" s="15">
        <v>500</v>
      </c>
      <c r="F37" s="28"/>
      <c r="G37" s="19"/>
      <c r="H37" s="13" t="s">
        <v>59</v>
      </c>
      <c r="I37" s="104">
        <v>562</v>
      </c>
      <c r="J37" s="15"/>
      <c r="K37" s="16">
        <v>594</v>
      </c>
      <c r="L37" s="4"/>
      <c r="M37" s="27"/>
      <c r="N37" s="20"/>
      <c r="O37" s="20"/>
      <c r="P37" s="20"/>
      <c r="Q37" s="4"/>
      <c r="R37" s="4"/>
      <c r="S37" s="4"/>
      <c r="T37" s="4"/>
    </row>
    <row r="38" spans="1:20" x14ac:dyDescent="0.35">
      <c r="B38" s="13" t="s">
        <v>48</v>
      </c>
      <c r="C38" s="104">
        <v>100</v>
      </c>
      <c r="D38" s="16"/>
      <c r="E38" s="16">
        <v>300</v>
      </c>
      <c r="F38" s="28"/>
      <c r="G38" s="19"/>
      <c r="H38" s="13" t="s">
        <v>140</v>
      </c>
      <c r="I38" s="101"/>
      <c r="J38" s="15"/>
      <c r="K38" s="15">
        <v>830</v>
      </c>
      <c r="L38" s="4"/>
      <c r="M38" s="27"/>
      <c r="N38" s="20"/>
      <c r="O38" s="20"/>
      <c r="P38" s="20"/>
      <c r="Q38" s="4"/>
      <c r="R38" s="4"/>
      <c r="S38" s="4"/>
      <c r="T38" s="4"/>
    </row>
    <row r="39" spans="1:20" x14ac:dyDescent="0.35">
      <c r="B39" s="13" t="s">
        <v>49</v>
      </c>
      <c r="C39" s="104">
        <v>1448</v>
      </c>
      <c r="D39" s="15"/>
      <c r="E39" s="15">
        <v>1354</v>
      </c>
      <c r="F39" s="28"/>
      <c r="G39" s="19"/>
      <c r="H39" s="13" t="s">
        <v>60</v>
      </c>
      <c r="I39" s="104">
        <v>782</v>
      </c>
      <c r="J39" s="15"/>
      <c r="K39" s="15">
        <v>1180</v>
      </c>
      <c r="L39" s="4"/>
      <c r="M39" s="27"/>
      <c r="N39" s="28"/>
      <c r="O39" s="20"/>
      <c r="P39" s="20"/>
      <c r="Q39" s="4"/>
      <c r="R39" s="4"/>
      <c r="S39" s="4"/>
      <c r="T39" s="4"/>
    </row>
    <row r="40" spans="1:20" x14ac:dyDescent="0.35">
      <c r="B40" s="13" t="s">
        <v>50</v>
      </c>
      <c r="C40" s="104">
        <v>76</v>
      </c>
      <c r="D40" s="16"/>
      <c r="E40" s="16">
        <v>90</v>
      </c>
      <c r="F40" s="28"/>
      <c r="G40" s="19"/>
      <c r="H40" s="13" t="s">
        <v>121</v>
      </c>
      <c r="I40" s="104">
        <v>365</v>
      </c>
      <c r="J40" s="15"/>
      <c r="K40" s="15"/>
      <c r="L40" s="4"/>
      <c r="M40" s="27"/>
      <c r="N40" s="20"/>
      <c r="O40" s="20"/>
      <c r="P40" s="20"/>
      <c r="Q40" s="4"/>
      <c r="R40" s="4"/>
      <c r="S40" s="4"/>
      <c r="T40" s="4"/>
    </row>
    <row r="41" spans="1:20" x14ac:dyDescent="0.35">
      <c r="B41" s="13" t="s">
        <v>96</v>
      </c>
      <c r="C41" s="67"/>
      <c r="D41" s="16"/>
      <c r="E41" s="16">
        <v>50</v>
      </c>
      <c r="F41" s="28"/>
      <c r="G41" s="19"/>
      <c r="H41" s="13" t="s">
        <v>61</v>
      </c>
      <c r="I41" s="104">
        <v>112</v>
      </c>
      <c r="J41" s="15"/>
      <c r="K41" s="15"/>
      <c r="L41" s="4"/>
      <c r="M41" s="27"/>
      <c r="N41" s="20"/>
      <c r="O41" s="20"/>
      <c r="P41" s="20"/>
      <c r="Q41" s="4"/>
      <c r="R41" s="4"/>
      <c r="S41" s="4"/>
      <c r="T41" s="4"/>
    </row>
    <row r="42" spans="1:20" x14ac:dyDescent="0.35">
      <c r="B42" s="13" t="s">
        <v>135</v>
      </c>
      <c r="C42" s="67"/>
      <c r="D42" s="15"/>
      <c r="E42" s="15">
        <v>300</v>
      </c>
      <c r="F42" s="28"/>
      <c r="G42" s="19"/>
      <c r="H42" s="13" t="s">
        <v>122</v>
      </c>
      <c r="I42" s="104">
        <v>284</v>
      </c>
      <c r="J42" s="15"/>
      <c r="K42" s="15"/>
      <c r="L42" s="4"/>
      <c r="M42" s="27"/>
      <c r="N42" s="20"/>
      <c r="O42" s="20"/>
      <c r="P42" s="20"/>
      <c r="Q42" s="4"/>
      <c r="R42" s="4"/>
      <c r="S42" s="4"/>
      <c r="T42" s="4"/>
    </row>
    <row r="43" spans="1:20" x14ac:dyDescent="0.35">
      <c r="B43" s="13" t="s">
        <v>51</v>
      </c>
      <c r="C43" s="104">
        <v>300</v>
      </c>
      <c r="D43" s="15"/>
      <c r="E43" s="15">
        <v>2280</v>
      </c>
      <c r="F43" s="28"/>
      <c r="G43" s="19"/>
      <c r="H43" s="13"/>
      <c r="I43" s="112">
        <f>SUM(I26:I42)</f>
        <v>10207</v>
      </c>
      <c r="J43" s="15">
        <f>SUM(K26:K43)</f>
        <v>13207</v>
      </c>
      <c r="K43" s="15"/>
      <c r="L43" s="4"/>
      <c r="M43" s="27"/>
      <c r="N43" s="20"/>
      <c r="O43" s="20"/>
      <c r="P43" s="20"/>
      <c r="Q43" s="4"/>
      <c r="R43" s="4"/>
      <c r="S43" s="4"/>
      <c r="T43" s="4"/>
    </row>
    <row r="44" spans="1:20" x14ac:dyDescent="0.35">
      <c r="B44" s="13"/>
      <c r="C44" s="99">
        <f>SUM(C25:C43)</f>
        <v>16104</v>
      </c>
      <c r="D44" s="16"/>
      <c r="E44" s="16"/>
      <c r="F44" s="28"/>
      <c r="G44" s="19"/>
      <c r="H44" s="1" t="s">
        <v>126</v>
      </c>
      <c r="I44" s="11">
        <v>1067</v>
      </c>
      <c r="L44" s="4"/>
      <c r="M44" s="27"/>
      <c r="N44" s="20"/>
      <c r="O44" s="20"/>
      <c r="P44" s="20"/>
      <c r="Q44" s="4"/>
      <c r="R44" s="4"/>
      <c r="S44" s="4"/>
      <c r="T44" s="4"/>
    </row>
    <row r="45" spans="1:20" x14ac:dyDescent="0.35">
      <c r="D45" s="15">
        <f>SUM(E25:E44)</f>
        <v>23967</v>
      </c>
      <c r="E45" s="15"/>
      <c r="F45" s="28"/>
      <c r="G45" s="19"/>
      <c r="H45" s="13" t="s">
        <v>125</v>
      </c>
      <c r="I45" s="104">
        <v>730</v>
      </c>
      <c r="J45" s="15"/>
      <c r="K45" s="16"/>
      <c r="L45" s="4"/>
      <c r="M45" s="27"/>
      <c r="N45" s="20"/>
      <c r="O45" s="20"/>
      <c r="P45" s="20"/>
      <c r="Q45" s="4"/>
      <c r="R45" s="4"/>
      <c r="S45" s="4"/>
      <c r="T45" s="4"/>
    </row>
    <row r="46" spans="1:20" x14ac:dyDescent="0.35">
      <c r="A46" s="21" t="s">
        <v>85</v>
      </c>
      <c r="B46" s="1" t="s">
        <v>75</v>
      </c>
      <c r="C46" s="93">
        <v>4601</v>
      </c>
      <c r="D46" s="16"/>
      <c r="E46" s="16">
        <v>3702</v>
      </c>
      <c r="F46" s="28"/>
      <c r="G46" s="19"/>
      <c r="H46" s="13" t="s">
        <v>124</v>
      </c>
      <c r="I46" s="104">
        <v>2995</v>
      </c>
      <c r="K46" s="15"/>
      <c r="L46" s="4"/>
      <c r="M46" s="27"/>
      <c r="N46" s="20"/>
      <c r="O46" s="20"/>
      <c r="Q46" s="4"/>
      <c r="R46" s="4"/>
      <c r="S46" s="4"/>
      <c r="T46" s="4"/>
    </row>
    <row r="47" spans="1:20" x14ac:dyDescent="0.35">
      <c r="B47" s="1" t="s">
        <v>113</v>
      </c>
      <c r="C47" s="93">
        <v>17150</v>
      </c>
      <c r="D47" s="16"/>
      <c r="E47" s="16"/>
      <c r="F47" s="28"/>
      <c r="G47" s="10" t="s">
        <v>81</v>
      </c>
      <c r="H47" s="13" t="s">
        <v>123</v>
      </c>
      <c r="I47" s="104">
        <v>2500</v>
      </c>
      <c r="J47" s="15"/>
      <c r="K47" s="16"/>
      <c r="L47" s="4"/>
      <c r="M47" s="27"/>
      <c r="N47" s="20"/>
      <c r="O47" s="20"/>
      <c r="P47" s="20"/>
      <c r="Q47" s="4"/>
      <c r="R47" s="4"/>
      <c r="S47" s="4"/>
      <c r="T47" s="4"/>
    </row>
    <row r="48" spans="1:20" x14ac:dyDescent="0.35">
      <c r="B48" s="1" t="s">
        <v>92</v>
      </c>
      <c r="D48" s="16"/>
      <c r="E48" s="16">
        <v>10220</v>
      </c>
      <c r="F48" s="28"/>
      <c r="G48" s="22" t="s">
        <v>82</v>
      </c>
      <c r="H48" s="13" t="s">
        <v>139</v>
      </c>
      <c r="I48" s="104">
        <v>4213</v>
      </c>
      <c r="J48" s="15"/>
      <c r="K48" s="15">
        <v>10120</v>
      </c>
      <c r="L48" s="4"/>
      <c r="M48" s="27"/>
      <c r="N48" s="20"/>
      <c r="O48" s="20"/>
      <c r="P48" s="4"/>
      <c r="Q48" s="4"/>
      <c r="R48" s="4"/>
      <c r="S48" s="4"/>
      <c r="T48" s="4"/>
    </row>
    <row r="49" spans="1:20" x14ac:dyDescent="0.35">
      <c r="B49" s="13"/>
      <c r="C49" s="99">
        <f>SUM(C46:C48)</f>
        <v>21751</v>
      </c>
      <c r="D49" s="15">
        <f>SUM(E46:E48)</f>
        <v>13922</v>
      </c>
      <c r="E49" s="16"/>
      <c r="F49" s="30"/>
      <c r="G49" s="23"/>
      <c r="H49" s="13" t="s">
        <v>144</v>
      </c>
      <c r="I49" s="112">
        <f>SUM(I44:I48)</f>
        <v>11505</v>
      </c>
      <c r="J49" s="15"/>
      <c r="K49" s="15">
        <v>5898</v>
      </c>
      <c r="L49" s="4"/>
      <c r="M49" s="27"/>
      <c r="N49" s="20"/>
      <c r="O49" s="107"/>
      <c r="P49" s="4"/>
      <c r="Q49" s="4"/>
      <c r="R49" s="4"/>
      <c r="S49" s="4"/>
      <c r="T49" s="4"/>
    </row>
    <row r="50" spans="1:20" x14ac:dyDescent="0.35">
      <c r="F50" s="29"/>
      <c r="G50" s="19"/>
      <c r="H50" s="13" t="s">
        <v>101</v>
      </c>
      <c r="I50" s="112"/>
      <c r="J50" s="15"/>
      <c r="K50" s="15">
        <v>2873</v>
      </c>
      <c r="L50" s="4"/>
      <c r="M50" s="27"/>
      <c r="O50" s="85"/>
      <c r="P50" s="24"/>
      <c r="Q50" s="4"/>
      <c r="R50" s="4"/>
      <c r="S50" s="4"/>
      <c r="T50" s="4"/>
    </row>
    <row r="51" spans="1:20" x14ac:dyDescent="0.35">
      <c r="G51" s="19"/>
      <c r="H51" s="13" t="s">
        <v>103</v>
      </c>
      <c r="I51" s="101"/>
      <c r="J51" s="15"/>
      <c r="K51" s="15">
        <v>902</v>
      </c>
      <c r="L51" s="4"/>
      <c r="M51" s="27"/>
      <c r="O51" s="85"/>
      <c r="P51" s="24"/>
      <c r="Q51" s="4"/>
      <c r="R51" s="4"/>
      <c r="S51" s="4"/>
      <c r="T51" s="4"/>
    </row>
    <row r="52" spans="1:20" x14ac:dyDescent="0.35">
      <c r="G52" s="19"/>
      <c r="H52" s="13" t="s">
        <v>102</v>
      </c>
      <c r="I52" s="101"/>
      <c r="J52" s="15"/>
      <c r="K52" s="15">
        <v>2398</v>
      </c>
      <c r="L52" s="4"/>
      <c r="M52" s="27"/>
      <c r="N52" s="24"/>
      <c r="O52" s="85"/>
      <c r="P52" s="24"/>
      <c r="Q52" s="4"/>
      <c r="R52" s="4"/>
      <c r="S52" s="4"/>
      <c r="T52" s="4"/>
    </row>
    <row r="53" spans="1:20" x14ac:dyDescent="0.35">
      <c r="G53" s="19"/>
      <c r="H53" s="13" t="s">
        <v>143</v>
      </c>
      <c r="I53" s="101"/>
      <c r="J53" s="15"/>
      <c r="K53" s="15">
        <v>97</v>
      </c>
      <c r="L53" s="4"/>
      <c r="M53" s="27"/>
      <c r="N53" s="24"/>
      <c r="O53" s="85"/>
      <c r="P53" s="24"/>
      <c r="Q53" s="4"/>
      <c r="R53" s="4"/>
      <c r="S53" s="4"/>
      <c r="T53" s="4"/>
    </row>
    <row r="54" spans="1:20" x14ac:dyDescent="0.35">
      <c r="B54" s="1" t="s">
        <v>114</v>
      </c>
      <c r="C54" s="93">
        <v>854</v>
      </c>
      <c r="D54" s="15"/>
      <c r="E54" s="15"/>
      <c r="G54" s="19"/>
      <c r="J54" s="15">
        <f>SUM(K47:K53)</f>
        <v>22288</v>
      </c>
      <c r="K54" s="15"/>
      <c r="L54" s="4"/>
      <c r="M54" s="27"/>
      <c r="N54" s="24"/>
      <c r="O54" s="85"/>
      <c r="P54" s="24"/>
      <c r="Q54" s="4"/>
      <c r="R54" s="4"/>
      <c r="S54" s="4"/>
      <c r="T54" s="4"/>
    </row>
    <row r="55" spans="1:20" x14ac:dyDescent="0.35">
      <c r="B55" s="1" t="s">
        <v>98</v>
      </c>
      <c r="D55" s="15"/>
      <c r="E55" s="15">
        <v>20</v>
      </c>
      <c r="G55" s="22" t="s">
        <v>80</v>
      </c>
      <c r="H55" s="13" t="s">
        <v>127</v>
      </c>
      <c r="I55" s="104">
        <v>1802</v>
      </c>
      <c r="J55" s="15"/>
      <c r="K55" s="15"/>
      <c r="L55" s="4"/>
      <c r="M55" s="27"/>
      <c r="N55" s="4"/>
      <c r="O55" s="24">
        <f>SUM(416.66*12)</f>
        <v>4999.92</v>
      </c>
      <c r="P55" s="24"/>
      <c r="Q55" s="4"/>
      <c r="R55" s="4"/>
      <c r="S55" s="4"/>
      <c r="T55" s="4"/>
    </row>
    <row r="56" spans="1:20" x14ac:dyDescent="0.35">
      <c r="B56" s="13" t="s">
        <v>13</v>
      </c>
      <c r="C56" s="67" t="s">
        <v>115</v>
      </c>
      <c r="D56" s="15"/>
      <c r="E56" s="15">
        <v>2062</v>
      </c>
      <c r="G56" s="23"/>
      <c r="H56" s="13" t="s">
        <v>128</v>
      </c>
      <c r="I56" s="104">
        <v>1123</v>
      </c>
      <c r="J56" s="15"/>
      <c r="K56" s="15"/>
      <c r="L56" s="4"/>
      <c r="M56" s="27"/>
      <c r="N56" s="4"/>
      <c r="O56" s="24"/>
      <c r="P56" s="24"/>
      <c r="Q56" s="4"/>
      <c r="R56" s="4"/>
      <c r="S56" s="4"/>
      <c r="T56" s="4"/>
    </row>
    <row r="57" spans="1:20" x14ac:dyDescent="0.35">
      <c r="B57" s="1" t="s">
        <v>95</v>
      </c>
      <c r="C57" s="93">
        <v>1000</v>
      </c>
      <c r="D57" s="15"/>
      <c r="E57" s="15">
        <v>780</v>
      </c>
      <c r="G57" s="23"/>
      <c r="H57" s="13" t="s">
        <v>129</v>
      </c>
      <c r="I57" s="104">
        <v>310</v>
      </c>
      <c r="J57" s="15"/>
      <c r="K57" s="16"/>
      <c r="L57" s="4"/>
      <c r="M57" s="27"/>
      <c r="N57" s="4"/>
      <c r="O57" s="24"/>
      <c r="P57" s="24"/>
      <c r="Q57" s="4"/>
      <c r="R57" s="4"/>
      <c r="S57" s="4"/>
      <c r="T57" s="4"/>
    </row>
    <row r="58" spans="1:20" x14ac:dyDescent="0.35">
      <c r="A58" s="21" t="s">
        <v>79</v>
      </c>
      <c r="B58" s="13" t="s">
        <v>3</v>
      </c>
      <c r="C58" s="67" t="s">
        <v>120</v>
      </c>
      <c r="D58" s="15"/>
      <c r="E58" s="15">
        <v>830</v>
      </c>
      <c r="G58" s="22"/>
      <c r="H58" s="13"/>
      <c r="I58" s="112">
        <f>SUM(I55:I57)</f>
        <v>3235</v>
      </c>
      <c r="J58" s="15"/>
      <c r="K58" s="16"/>
      <c r="L58" s="4"/>
      <c r="M58" s="27"/>
      <c r="N58" s="20"/>
      <c r="O58" s="24"/>
      <c r="P58" s="24"/>
      <c r="Q58" s="4"/>
      <c r="R58" s="4"/>
      <c r="S58" s="4"/>
      <c r="T58" s="4"/>
    </row>
    <row r="59" spans="1:20" x14ac:dyDescent="0.35">
      <c r="B59" s="1" t="s">
        <v>44</v>
      </c>
      <c r="C59" s="93">
        <v>1605</v>
      </c>
      <c r="D59" s="15"/>
      <c r="E59" s="15">
        <v>1540</v>
      </c>
      <c r="G59" s="33" t="s">
        <v>14</v>
      </c>
      <c r="H59" s="34" t="s">
        <v>29</v>
      </c>
      <c r="I59" s="105">
        <v>2552</v>
      </c>
      <c r="J59" s="16"/>
      <c r="K59" s="15">
        <v>5000</v>
      </c>
      <c r="N59" s="20"/>
      <c r="O59" s="24"/>
      <c r="P59" s="24"/>
      <c r="Q59" s="4"/>
      <c r="R59" s="4"/>
      <c r="S59" s="4"/>
      <c r="T59" s="4"/>
    </row>
    <row r="60" spans="1:20" x14ac:dyDescent="0.35">
      <c r="B60" s="1" t="s">
        <v>117</v>
      </c>
      <c r="C60" s="93">
        <v>424</v>
      </c>
      <c r="D60" s="15"/>
      <c r="E60" s="15"/>
      <c r="G60" s="23"/>
      <c r="H60" s="34" t="s">
        <v>130</v>
      </c>
      <c r="I60" s="105">
        <v>2552</v>
      </c>
      <c r="J60" s="16"/>
      <c r="K60" s="15"/>
      <c r="L60" s="31"/>
      <c r="M60" s="32"/>
      <c r="N60" s="4"/>
      <c r="O60" s="24"/>
      <c r="P60" s="24"/>
      <c r="Q60" s="4"/>
      <c r="R60" s="4"/>
      <c r="S60" s="4"/>
      <c r="T60" s="4"/>
    </row>
    <row r="61" spans="1:20" x14ac:dyDescent="0.35">
      <c r="B61" s="1" t="s">
        <v>97</v>
      </c>
      <c r="D61" s="15"/>
      <c r="E61" s="15">
        <v>70</v>
      </c>
      <c r="G61" s="23"/>
      <c r="H61" s="13"/>
      <c r="I61" s="126">
        <f>SUM(I59:I60)</f>
        <v>5104</v>
      </c>
      <c r="J61" s="15">
        <f>SUM(K59:K60)</f>
        <v>5000</v>
      </c>
      <c r="K61" s="15"/>
      <c r="L61" s="31"/>
      <c r="M61" s="32"/>
      <c r="N61" s="4"/>
      <c r="O61" s="24"/>
      <c r="P61" s="24"/>
      <c r="Q61" s="4"/>
      <c r="R61" s="4"/>
      <c r="S61" s="4"/>
      <c r="T61" s="4"/>
    </row>
    <row r="62" spans="1:20" x14ac:dyDescent="0.35">
      <c r="B62" s="1" t="s">
        <v>118</v>
      </c>
      <c r="C62" s="93">
        <v>863</v>
      </c>
      <c r="D62" s="15"/>
      <c r="E62" s="15"/>
      <c r="G62" s="22" t="s">
        <v>79</v>
      </c>
      <c r="H62" s="1" t="s">
        <v>141</v>
      </c>
      <c r="J62" s="15"/>
      <c r="K62" s="15">
        <v>100</v>
      </c>
      <c r="L62" s="31"/>
      <c r="M62" s="32"/>
      <c r="N62" s="4"/>
      <c r="O62" s="24"/>
      <c r="P62" s="24"/>
      <c r="Q62" s="4"/>
      <c r="R62" s="4"/>
      <c r="S62" s="4"/>
      <c r="T62" s="4"/>
    </row>
    <row r="63" spans="1:20" x14ac:dyDescent="0.35">
      <c r="B63" s="1" t="s">
        <v>119</v>
      </c>
      <c r="C63" s="93">
        <v>40</v>
      </c>
      <c r="D63" s="15"/>
      <c r="E63" s="15"/>
      <c r="G63" s="22"/>
      <c r="H63" s="13" t="s">
        <v>13</v>
      </c>
      <c r="I63" s="104">
        <v>1904</v>
      </c>
      <c r="J63" s="15"/>
      <c r="K63" s="15">
        <v>1830</v>
      </c>
      <c r="L63" s="31"/>
      <c r="M63" s="32"/>
      <c r="N63" s="4"/>
      <c r="O63" s="24"/>
      <c r="P63" s="24"/>
      <c r="Q63" s="4"/>
      <c r="R63" s="4"/>
      <c r="S63" s="4"/>
      <c r="T63" s="4"/>
    </row>
    <row r="64" spans="1:20" x14ac:dyDescent="0.35">
      <c r="B64" s="1" t="s">
        <v>116</v>
      </c>
      <c r="C64" s="93">
        <v>250</v>
      </c>
      <c r="G64" s="23"/>
      <c r="H64" s="1" t="s">
        <v>95</v>
      </c>
      <c r="I64" s="11">
        <v>1000</v>
      </c>
      <c r="J64" s="15"/>
      <c r="K64" s="15">
        <v>780</v>
      </c>
      <c r="L64" s="31"/>
      <c r="M64" s="32"/>
      <c r="N64" s="4"/>
      <c r="O64" s="24"/>
      <c r="P64" s="24"/>
      <c r="Q64" s="4"/>
      <c r="R64" s="4"/>
      <c r="S64" s="4"/>
      <c r="T64" s="4"/>
    </row>
    <row r="65" spans="1:21" x14ac:dyDescent="0.35">
      <c r="B65" s="1" t="s">
        <v>137</v>
      </c>
      <c r="D65" s="15"/>
      <c r="E65" s="15">
        <v>200</v>
      </c>
      <c r="G65" s="23"/>
      <c r="H65" s="13" t="s">
        <v>3</v>
      </c>
      <c r="I65" s="104">
        <v>480</v>
      </c>
      <c r="J65" s="15"/>
      <c r="K65" s="15">
        <v>860</v>
      </c>
      <c r="L65" s="31"/>
      <c r="M65" s="32"/>
      <c r="N65" s="4"/>
      <c r="O65" s="106"/>
      <c r="P65" s="75"/>
      <c r="Q65" s="75"/>
      <c r="R65" s="75">
        <v>22150</v>
      </c>
      <c r="S65" s="4"/>
      <c r="T65" s="4"/>
    </row>
    <row r="66" spans="1:21" x14ac:dyDescent="0.35">
      <c r="D66" s="15"/>
      <c r="E66" s="15"/>
      <c r="G66" s="23"/>
      <c r="H66" s="1" t="s">
        <v>44</v>
      </c>
      <c r="I66" s="11">
        <v>1605</v>
      </c>
      <c r="J66" s="15"/>
      <c r="K66" s="15">
        <v>1540</v>
      </c>
      <c r="L66" s="31"/>
      <c r="M66" s="32"/>
      <c r="N66" s="4"/>
      <c r="O66" s="106"/>
      <c r="P66" s="75"/>
      <c r="Q66" s="75"/>
      <c r="R66" s="75">
        <v>15625</v>
      </c>
      <c r="S66" s="4"/>
      <c r="T66" s="4"/>
    </row>
    <row r="67" spans="1:21" x14ac:dyDescent="0.35">
      <c r="C67" s="113">
        <f>SUM(C54:C66)</f>
        <v>5036</v>
      </c>
      <c r="D67" s="15">
        <f>SUM(E55:E66)</f>
        <v>5502</v>
      </c>
      <c r="E67" s="15"/>
      <c r="G67" s="23"/>
      <c r="H67" s="1" t="s">
        <v>117</v>
      </c>
      <c r="I67" s="11">
        <v>854</v>
      </c>
      <c r="J67" s="15"/>
      <c r="K67" s="15"/>
      <c r="L67" s="31"/>
      <c r="M67" s="32"/>
      <c r="N67" s="4"/>
      <c r="O67" s="106"/>
      <c r="P67" s="75"/>
      <c r="Q67" s="75"/>
      <c r="R67" s="75">
        <v>17889</v>
      </c>
      <c r="S67" s="4"/>
      <c r="T67" s="4"/>
    </row>
    <row r="68" spans="1:21" x14ac:dyDescent="0.35">
      <c r="G68" s="23"/>
      <c r="H68" s="1" t="s">
        <v>97</v>
      </c>
      <c r="J68" s="15"/>
      <c r="K68" s="15">
        <v>70</v>
      </c>
      <c r="L68" s="31"/>
      <c r="M68" s="32"/>
      <c r="N68" s="4"/>
      <c r="O68" s="75"/>
      <c r="P68" s="75"/>
      <c r="Q68" s="75"/>
      <c r="R68" s="75">
        <f>SUM(R65:R67)</f>
        <v>55664</v>
      </c>
      <c r="S68" s="4"/>
      <c r="T68" s="4"/>
    </row>
    <row r="69" spans="1:21" x14ac:dyDescent="0.35">
      <c r="A69" s="21" t="s">
        <v>35</v>
      </c>
      <c r="B69" s="35"/>
      <c r="C69" s="69"/>
      <c r="D69" s="15">
        <f>SUM(D6:D67)</f>
        <v>155826</v>
      </c>
      <c r="E69" s="36">
        <f>SUM(E4:E67)</f>
        <v>155826</v>
      </c>
      <c r="G69" s="23"/>
      <c r="H69" s="1" t="s">
        <v>118</v>
      </c>
      <c r="I69" s="11">
        <v>863</v>
      </c>
      <c r="J69" s="15"/>
      <c r="K69" s="15"/>
      <c r="L69" s="31"/>
      <c r="M69" s="32"/>
      <c r="N69" s="4"/>
      <c r="O69" s="24"/>
      <c r="P69" s="24"/>
      <c r="Q69" s="4"/>
      <c r="R69" s="4"/>
      <c r="S69" s="4"/>
      <c r="T69" s="4"/>
    </row>
    <row r="70" spans="1:21" x14ac:dyDescent="0.35">
      <c r="A70" s="21"/>
      <c r="B70" s="35"/>
      <c r="C70" s="69"/>
      <c r="D70" s="15"/>
      <c r="E70" s="36"/>
      <c r="G70" s="23"/>
      <c r="H70" s="1" t="s">
        <v>119</v>
      </c>
      <c r="I70" s="11">
        <v>40</v>
      </c>
      <c r="J70" s="15"/>
      <c r="K70" s="15"/>
      <c r="L70" s="31"/>
      <c r="M70" s="32"/>
      <c r="N70" s="4"/>
      <c r="O70" s="24"/>
      <c r="P70" s="24"/>
      <c r="Q70" s="4"/>
      <c r="R70" s="4"/>
      <c r="S70" s="4"/>
      <c r="T70" s="4"/>
    </row>
    <row r="71" spans="1:21" x14ac:dyDescent="0.35">
      <c r="G71" s="23"/>
      <c r="H71" s="1" t="s">
        <v>116</v>
      </c>
      <c r="I71" s="11">
        <v>750</v>
      </c>
      <c r="J71" s="15"/>
      <c r="K71" s="15"/>
      <c r="L71" s="31"/>
      <c r="M71" s="32"/>
      <c r="N71" s="4"/>
      <c r="O71" s="24"/>
      <c r="P71" s="24"/>
      <c r="Q71" s="4"/>
      <c r="R71" s="4"/>
      <c r="S71" s="4"/>
      <c r="T71" s="4"/>
    </row>
    <row r="72" spans="1:21" x14ac:dyDescent="0.35">
      <c r="G72" s="23"/>
      <c r="H72" s="1" t="s">
        <v>138</v>
      </c>
      <c r="J72" s="15"/>
      <c r="K72" s="15">
        <v>200</v>
      </c>
      <c r="L72" s="31"/>
      <c r="M72" s="32"/>
      <c r="N72" s="4"/>
      <c r="O72" s="25"/>
      <c r="P72" s="4"/>
      <c r="Q72" s="4"/>
      <c r="R72" s="4"/>
      <c r="S72" s="4"/>
      <c r="T72" s="4"/>
    </row>
    <row r="73" spans="1:21" x14ac:dyDescent="0.35">
      <c r="G73" s="23"/>
      <c r="I73" s="111">
        <f>SUM(I59:I72)</f>
        <v>17704</v>
      </c>
      <c r="J73" s="15">
        <f>SUM(K62:K72)</f>
        <v>5380</v>
      </c>
      <c r="K73" s="15"/>
      <c r="L73" s="31"/>
      <c r="M73" s="32"/>
      <c r="N73" s="4"/>
      <c r="O73" s="25"/>
      <c r="P73" s="20"/>
      <c r="Q73" s="4"/>
      <c r="R73" s="4"/>
      <c r="S73" s="4"/>
      <c r="T73" s="4"/>
    </row>
    <row r="74" spans="1:21" x14ac:dyDescent="0.35">
      <c r="E74" s="36"/>
      <c r="G74" s="10" t="s">
        <v>17</v>
      </c>
      <c r="J74" s="15">
        <f>SUM(J7:J73)</f>
        <v>161840</v>
      </c>
      <c r="K74" s="36">
        <f>SUM(K3:K72)</f>
        <v>161840</v>
      </c>
      <c r="L74" s="31"/>
      <c r="M74" s="32"/>
      <c r="N74" s="4"/>
      <c r="O74" s="25"/>
      <c r="P74" s="27"/>
      <c r="Q74" s="4"/>
      <c r="R74" s="4"/>
      <c r="S74" s="4"/>
      <c r="T74" s="4"/>
    </row>
    <row r="75" spans="1:21" x14ac:dyDescent="0.35">
      <c r="A75" s="35"/>
      <c r="B75" s="35"/>
      <c r="C75" s="69"/>
      <c r="D75" s="35"/>
      <c r="E75" s="35"/>
      <c r="F75" s="13"/>
      <c r="G75" s="10" t="s">
        <v>18</v>
      </c>
      <c r="H75" s="35"/>
      <c r="I75" s="101"/>
      <c r="J75" s="129">
        <f>SUM(E69-K74)</f>
        <v>-6014</v>
      </c>
      <c r="K75" s="35"/>
      <c r="L75" s="31"/>
      <c r="M75" s="32"/>
      <c r="N75" s="4"/>
      <c r="O75" s="25"/>
      <c r="P75" s="27"/>
      <c r="Q75" s="4"/>
      <c r="R75" s="4"/>
      <c r="S75" s="4"/>
      <c r="T75" s="4"/>
    </row>
    <row r="76" spans="1:21" x14ac:dyDescent="0.35">
      <c r="A76" s="35"/>
      <c r="B76" s="35"/>
      <c r="C76" s="69"/>
      <c r="D76" s="35"/>
      <c r="E76" s="35"/>
      <c r="F76" s="13"/>
      <c r="G76" s="12"/>
      <c r="H76" s="35"/>
      <c r="I76" s="101"/>
      <c r="J76" s="16"/>
      <c r="K76" s="35"/>
      <c r="L76" s="31"/>
      <c r="M76" s="32"/>
      <c r="N76" s="4"/>
      <c r="O76" s="25"/>
      <c r="P76" s="27"/>
      <c r="Q76" s="4"/>
      <c r="R76" s="4"/>
      <c r="S76" s="4"/>
      <c r="T76" s="4"/>
    </row>
    <row r="77" spans="1:21" x14ac:dyDescent="0.35">
      <c r="A77" s="38" t="s">
        <v>36</v>
      </c>
      <c r="B77" s="39"/>
      <c r="C77" s="94"/>
      <c r="D77" s="40">
        <v>61677</v>
      </c>
      <c r="E77" s="127"/>
      <c r="F77" s="128"/>
      <c r="G77" s="42" t="s">
        <v>9</v>
      </c>
      <c r="H77" s="39"/>
      <c r="I77" s="102"/>
      <c r="J77" s="43"/>
      <c r="K77" s="44">
        <v>2000</v>
      </c>
      <c r="L77" s="31"/>
      <c r="M77" s="32"/>
      <c r="N77" s="4"/>
      <c r="O77" s="25"/>
      <c r="P77" s="27"/>
      <c r="Q77" s="20"/>
      <c r="R77" s="4"/>
      <c r="S77" s="4"/>
      <c r="T77" s="4"/>
    </row>
    <row r="78" spans="1:21" x14ac:dyDescent="0.35">
      <c r="A78" s="23" t="s">
        <v>10</v>
      </c>
      <c r="B78" s="35"/>
      <c r="C78" s="69"/>
      <c r="D78" s="41">
        <f>E69</f>
        <v>155826</v>
      </c>
      <c r="E78" s="53"/>
      <c r="F78" s="13"/>
      <c r="G78" s="47" t="s">
        <v>12</v>
      </c>
      <c r="H78" s="35"/>
      <c r="I78" s="101"/>
      <c r="J78" s="48"/>
      <c r="K78" s="49"/>
      <c r="L78" s="31"/>
      <c r="M78" s="32"/>
      <c r="N78" s="4"/>
      <c r="O78" s="25"/>
      <c r="P78" s="27"/>
      <c r="Q78" s="20"/>
      <c r="R78" s="4"/>
      <c r="S78" s="4"/>
      <c r="T78" s="4"/>
    </row>
    <row r="79" spans="1:21" x14ac:dyDescent="0.35">
      <c r="A79" s="19" t="s">
        <v>11</v>
      </c>
      <c r="B79" s="45"/>
      <c r="C79" s="95"/>
      <c r="D79" s="46">
        <f>K74</f>
        <v>161840</v>
      </c>
      <c r="E79" s="23"/>
      <c r="F79" s="54"/>
      <c r="G79" s="23"/>
      <c r="H79" s="35"/>
      <c r="I79" s="104">
        <v>17.18</v>
      </c>
      <c r="J79" s="104">
        <v>18.190000000000001</v>
      </c>
      <c r="K79" s="51"/>
      <c r="L79" s="31"/>
      <c r="M79" s="37"/>
      <c r="N79" s="4"/>
      <c r="O79" s="25"/>
      <c r="P79" s="27"/>
      <c r="Q79" s="20"/>
      <c r="R79" s="4"/>
      <c r="S79" s="4"/>
      <c r="T79" s="4"/>
    </row>
    <row r="80" spans="1:21" x14ac:dyDescent="0.35">
      <c r="A80" s="10" t="s">
        <v>8</v>
      </c>
      <c r="B80" s="35"/>
      <c r="C80" s="69"/>
      <c r="D80" s="41">
        <f>SUM(D77+D78-D79)</f>
        <v>55663</v>
      </c>
      <c r="E80" s="23"/>
      <c r="F80" s="28"/>
      <c r="G80" s="86" t="s">
        <v>23</v>
      </c>
      <c r="H80" s="114"/>
      <c r="I80" s="115">
        <v>9470</v>
      </c>
      <c r="J80" s="87">
        <v>9066.7000000000007</v>
      </c>
      <c r="K80" s="116">
        <f>SUM(J80/5)</f>
        <v>1813.3400000000001</v>
      </c>
      <c r="N80" s="4"/>
      <c r="O80" s="25"/>
      <c r="P80" s="27"/>
      <c r="Q80" s="20"/>
      <c r="R80" s="4"/>
      <c r="S80" s="4"/>
      <c r="T80" s="4"/>
      <c r="U80" s="15"/>
    </row>
    <row r="81" spans="1:20" x14ac:dyDescent="0.35">
      <c r="A81" s="23"/>
      <c r="D81" s="51"/>
      <c r="E81" s="35"/>
      <c r="F81" s="28"/>
      <c r="G81" s="86" t="s">
        <v>24</v>
      </c>
      <c r="H81" s="114"/>
      <c r="I81" s="115">
        <v>7672</v>
      </c>
      <c r="J81" s="87">
        <v>8594.35</v>
      </c>
      <c r="K81" s="116">
        <f>SUM(J81/4)</f>
        <v>2148.5875000000001</v>
      </c>
      <c r="L81" s="13"/>
      <c r="M81" s="13"/>
      <c r="N81" s="4"/>
      <c r="O81" s="24"/>
      <c r="P81" s="27"/>
      <c r="Q81" s="20"/>
      <c r="R81" s="4"/>
      <c r="S81" s="4"/>
      <c r="T81" s="4"/>
    </row>
    <row r="82" spans="1:20" x14ac:dyDescent="0.35">
      <c r="A82" s="23" t="s">
        <v>87</v>
      </c>
      <c r="D82" s="52">
        <v>22150.33</v>
      </c>
      <c r="E82" s="32"/>
      <c r="F82" s="28"/>
      <c r="G82" s="88" t="s">
        <v>105</v>
      </c>
      <c r="H82" s="114"/>
      <c r="I82" s="115">
        <v>7282</v>
      </c>
      <c r="J82" s="87">
        <v>9236.25</v>
      </c>
      <c r="K82" s="116">
        <f>SUM(J82/5)</f>
        <v>1847.25</v>
      </c>
      <c r="N82" s="4"/>
      <c r="P82" s="4"/>
      <c r="Q82" s="4"/>
      <c r="R82" s="4"/>
      <c r="S82" s="4"/>
      <c r="T82" s="4"/>
    </row>
    <row r="83" spans="1:20" x14ac:dyDescent="0.35">
      <c r="A83" s="23" t="s">
        <v>88</v>
      </c>
      <c r="D83" s="52">
        <v>15624.64</v>
      </c>
      <c r="E83" s="32"/>
      <c r="F83" s="28"/>
      <c r="G83" s="88" t="s">
        <v>106</v>
      </c>
      <c r="H83" s="114"/>
      <c r="I83" s="115">
        <v>9609</v>
      </c>
      <c r="J83" s="87">
        <v>8520.9500000000007</v>
      </c>
      <c r="K83" s="116">
        <f>SUM(J83/4)</f>
        <v>2130.2375000000002</v>
      </c>
      <c r="N83" s="80"/>
      <c r="P83" s="4"/>
      <c r="Q83" s="4"/>
      <c r="R83" s="4"/>
      <c r="S83" s="4"/>
      <c r="T83" s="4"/>
    </row>
    <row r="84" spans="1:20" x14ac:dyDescent="0.35">
      <c r="A84" s="23" t="s">
        <v>89</v>
      </c>
      <c r="B84" s="35"/>
      <c r="C84" s="69"/>
      <c r="D84" s="52">
        <v>17888.55</v>
      </c>
      <c r="E84" s="35"/>
      <c r="F84" s="28"/>
      <c r="G84" s="88" t="s">
        <v>21</v>
      </c>
      <c r="H84" s="114"/>
      <c r="I84" s="115">
        <v>8065</v>
      </c>
      <c r="J84" s="87">
        <v>9279.5499999999993</v>
      </c>
      <c r="K84" s="116">
        <f>SUM(J84/4)</f>
        <v>2319.8874999999998</v>
      </c>
      <c r="N84" s="80"/>
      <c r="P84" s="4"/>
      <c r="Q84" s="4"/>
      <c r="R84" s="4"/>
      <c r="S84" s="4"/>
      <c r="T84" s="4"/>
    </row>
    <row r="85" spans="1:20" x14ac:dyDescent="0.35">
      <c r="A85" s="55" t="s">
        <v>90</v>
      </c>
      <c r="B85" s="56"/>
      <c r="C85" s="96"/>
      <c r="D85" s="57">
        <f>SUM(D82:D84)</f>
        <v>55663.520000000004</v>
      </c>
      <c r="E85" s="35"/>
      <c r="F85" s="37"/>
      <c r="G85" s="88" t="s">
        <v>22</v>
      </c>
      <c r="H85" s="114"/>
      <c r="I85" s="115">
        <v>9508</v>
      </c>
      <c r="J85" s="87">
        <v>10047.299999999999</v>
      </c>
      <c r="K85" s="116">
        <f>SUM(J85/5)</f>
        <v>2009.4599999999998</v>
      </c>
      <c r="N85" s="80"/>
      <c r="P85" s="4"/>
      <c r="Q85" s="4"/>
      <c r="R85" s="4"/>
      <c r="S85" s="4"/>
      <c r="T85" s="4"/>
    </row>
    <row r="86" spans="1:20" x14ac:dyDescent="0.35">
      <c r="A86" s="50"/>
      <c r="B86" s="58"/>
      <c r="C86" s="97"/>
      <c r="D86" s="59"/>
      <c r="E86" s="35"/>
      <c r="G86" s="89" t="s">
        <v>25</v>
      </c>
      <c r="H86" s="114"/>
      <c r="I86" s="115">
        <v>8381</v>
      </c>
      <c r="J86" s="90">
        <v>8396.5</v>
      </c>
      <c r="K86" s="116">
        <f t="shared" ref="K86:K87" si="1">SUM(J86/4)</f>
        <v>2099.125</v>
      </c>
      <c r="N86" s="80"/>
      <c r="P86" s="4"/>
      <c r="Q86" s="4"/>
      <c r="R86" s="4"/>
      <c r="S86" s="4"/>
      <c r="T86" s="4"/>
    </row>
    <row r="87" spans="1:20" x14ac:dyDescent="0.35">
      <c r="D87" s="35"/>
      <c r="E87" s="35"/>
      <c r="G87" s="89" t="s">
        <v>28</v>
      </c>
      <c r="H87" s="114"/>
      <c r="I87" s="115">
        <v>7754</v>
      </c>
      <c r="J87" s="90">
        <v>7691.2</v>
      </c>
      <c r="K87" s="116">
        <f t="shared" si="1"/>
        <v>1922.8</v>
      </c>
      <c r="M87" s="13"/>
      <c r="N87" s="4"/>
      <c r="P87" s="4"/>
      <c r="Q87" s="4"/>
      <c r="R87" s="4"/>
      <c r="S87" s="4"/>
      <c r="T87" s="4"/>
    </row>
    <row r="88" spans="1:20" x14ac:dyDescent="0.35">
      <c r="A88" s="61" t="s">
        <v>19</v>
      </c>
      <c r="B88" s="39"/>
      <c r="C88" s="94"/>
      <c r="D88" s="39"/>
      <c r="E88" s="23"/>
      <c r="G88" s="89" t="s">
        <v>107</v>
      </c>
      <c r="H88" s="114"/>
      <c r="I88" s="115">
        <v>6894</v>
      </c>
      <c r="J88" s="90">
        <v>8837.6</v>
      </c>
      <c r="K88" s="116">
        <f>SUM(J88/5)</f>
        <v>1767.52</v>
      </c>
      <c r="M88" s="13"/>
      <c r="N88" s="4"/>
      <c r="P88" s="4"/>
      <c r="Q88" s="4"/>
      <c r="R88" s="4"/>
      <c r="S88" s="4"/>
      <c r="T88" s="4"/>
    </row>
    <row r="89" spans="1:20" x14ac:dyDescent="0.35">
      <c r="A89" s="23" t="s">
        <v>20</v>
      </c>
      <c r="B89" s="58"/>
      <c r="C89" s="97"/>
      <c r="D89" s="121">
        <v>2.86</v>
      </c>
      <c r="G89" s="89" t="s">
        <v>108</v>
      </c>
      <c r="H89" s="114"/>
      <c r="I89" s="115">
        <v>9438</v>
      </c>
      <c r="J89" s="90">
        <v>7117.1</v>
      </c>
      <c r="K89" s="116">
        <f>SUM(J89/4)</f>
        <v>1779.2750000000001</v>
      </c>
      <c r="L89" s="13"/>
      <c r="N89" s="4"/>
      <c r="P89" s="4"/>
      <c r="Q89" s="4"/>
      <c r="R89" s="4"/>
      <c r="S89" s="4"/>
      <c r="T89" s="4"/>
    </row>
    <row r="90" spans="1:20" x14ac:dyDescent="0.35">
      <c r="A90" s="23"/>
      <c r="D90" s="51"/>
      <c r="F90" s="13"/>
      <c r="G90" s="88" t="s">
        <v>30</v>
      </c>
      <c r="H90" s="114"/>
      <c r="I90" s="115">
        <v>8099</v>
      </c>
      <c r="J90" s="87">
        <v>10703.55</v>
      </c>
      <c r="K90" s="116">
        <f t="shared" ref="K90" si="2">SUM(J90/4)</f>
        <v>2675.8874999999998</v>
      </c>
      <c r="L90" s="13"/>
      <c r="N90" s="4"/>
      <c r="P90" s="4"/>
      <c r="Q90" s="4"/>
      <c r="R90" s="4"/>
      <c r="S90" s="4"/>
      <c r="T90" s="4"/>
    </row>
    <row r="91" spans="1:20" x14ac:dyDescent="0.35">
      <c r="A91" s="23"/>
      <c r="B91" s="58" t="s">
        <v>16</v>
      </c>
      <c r="C91" s="97"/>
      <c r="D91" s="121">
        <v>4663</v>
      </c>
      <c r="F91" s="13"/>
      <c r="G91" s="88" t="s">
        <v>109</v>
      </c>
      <c r="H91" s="114"/>
      <c r="I91" s="115">
        <v>7680</v>
      </c>
      <c r="J91" s="87">
        <v>10032.35</v>
      </c>
      <c r="K91" s="116">
        <f>SUM(J91/5)</f>
        <v>2006.47</v>
      </c>
      <c r="N91" s="4"/>
      <c r="P91" s="4"/>
      <c r="Q91" s="4"/>
      <c r="R91" s="4"/>
      <c r="S91" s="4"/>
      <c r="T91" s="4"/>
    </row>
    <row r="92" spans="1:20" x14ac:dyDescent="0.35">
      <c r="A92" s="22" t="s">
        <v>27</v>
      </c>
      <c r="B92" s="58" t="s">
        <v>26</v>
      </c>
      <c r="C92" s="97"/>
      <c r="D92" s="121">
        <v>4660.16</v>
      </c>
      <c r="F92" s="13"/>
      <c r="G92" s="125" t="s">
        <v>110</v>
      </c>
      <c r="H92" s="117"/>
      <c r="I92" s="118">
        <v>99851</v>
      </c>
      <c r="J92" s="119">
        <f>SUM(J80:J91)</f>
        <v>107523.40000000002</v>
      </c>
      <c r="K92" s="120">
        <f>SUM(J92/53)</f>
        <v>2028.7433962264156</v>
      </c>
      <c r="N92" s="4"/>
      <c r="P92" s="4"/>
      <c r="Q92" s="4"/>
      <c r="R92" s="4"/>
      <c r="S92" s="4"/>
      <c r="T92" s="4"/>
    </row>
    <row r="93" spans="1:20" x14ac:dyDescent="0.35">
      <c r="A93" s="23"/>
      <c r="B93" s="35"/>
      <c r="C93" s="69"/>
      <c r="D93" s="122">
        <f>SUM(D89+D91-D92)</f>
        <v>5.6999999999998181</v>
      </c>
      <c r="F93" s="13"/>
      <c r="M93" s="50"/>
      <c r="N93" s="4"/>
      <c r="P93" s="4"/>
      <c r="Q93" s="4"/>
      <c r="R93" s="4"/>
      <c r="S93" s="4"/>
      <c r="T93" s="4"/>
    </row>
    <row r="94" spans="1:20" x14ac:dyDescent="0.35">
      <c r="A94" s="23" t="s">
        <v>43</v>
      </c>
      <c r="B94" s="35"/>
      <c r="C94" s="69"/>
      <c r="D94" s="51"/>
      <c r="F94" s="13"/>
      <c r="M94" s="13"/>
      <c r="N94" s="4"/>
      <c r="P94" s="4"/>
      <c r="Q94" s="4"/>
      <c r="R94" s="4"/>
      <c r="S94" s="4"/>
      <c r="T94" s="4"/>
    </row>
    <row r="95" spans="1:20" x14ac:dyDescent="0.35">
      <c r="A95" s="62"/>
      <c r="B95" s="60"/>
      <c r="C95" s="98"/>
      <c r="D95" s="63"/>
      <c r="L95" s="50"/>
      <c r="M95" s="13"/>
      <c r="N95" s="4"/>
      <c r="P95" s="4"/>
      <c r="Q95" s="4"/>
      <c r="R95" s="4"/>
      <c r="S95" s="4"/>
      <c r="T95" s="4"/>
    </row>
    <row r="96" spans="1:20" x14ac:dyDescent="0.35">
      <c r="N96" s="4"/>
      <c r="P96" s="4"/>
      <c r="Q96" s="4"/>
      <c r="R96" s="4"/>
      <c r="S96" s="4"/>
      <c r="T96" s="4"/>
    </row>
    <row r="97" spans="1:20" x14ac:dyDescent="0.35">
      <c r="N97" s="4"/>
      <c r="P97" s="4"/>
      <c r="Q97" s="4"/>
      <c r="R97" s="4"/>
      <c r="S97" s="4"/>
      <c r="T97" s="4"/>
    </row>
    <row r="98" spans="1:20" x14ac:dyDescent="0.35">
      <c r="N98" s="4"/>
      <c r="P98" s="4"/>
      <c r="Q98" s="4"/>
      <c r="R98" s="4"/>
      <c r="S98" s="4"/>
      <c r="T98" s="4"/>
    </row>
    <row r="99" spans="1:20" x14ac:dyDescent="0.35">
      <c r="N99" s="4"/>
      <c r="P99" s="4"/>
      <c r="Q99" s="4"/>
      <c r="R99" s="4"/>
      <c r="S99" s="4"/>
      <c r="T99" s="4"/>
    </row>
    <row r="100" spans="1:20" x14ac:dyDescent="0.35">
      <c r="N100" s="4"/>
      <c r="P100" s="4"/>
      <c r="Q100" s="4"/>
      <c r="R100" s="4"/>
      <c r="S100" s="4"/>
      <c r="T100" s="4"/>
    </row>
    <row r="101" spans="1:20" x14ac:dyDescent="0.35">
      <c r="L101" s="13"/>
      <c r="M101" s="13"/>
      <c r="N101" s="4"/>
      <c r="P101" s="4"/>
      <c r="Q101" s="4"/>
      <c r="R101" s="4"/>
      <c r="S101" s="4"/>
      <c r="T101" s="4"/>
    </row>
    <row r="102" spans="1:20" x14ac:dyDescent="0.35">
      <c r="F102" s="13"/>
      <c r="G102" s="35"/>
      <c r="L102" s="13"/>
      <c r="M102" s="13"/>
      <c r="N102" s="4"/>
      <c r="P102" s="4"/>
      <c r="Q102" s="4"/>
      <c r="R102" s="4"/>
      <c r="S102" s="4"/>
      <c r="T102" s="4"/>
    </row>
    <row r="103" spans="1:20" x14ac:dyDescent="0.35">
      <c r="F103" s="66"/>
      <c r="G103" s="35"/>
      <c r="L103" s="13"/>
      <c r="M103" s="13"/>
      <c r="N103" s="4"/>
      <c r="O103" s="58"/>
      <c r="P103" s="4"/>
      <c r="Q103" s="4"/>
      <c r="R103" s="4"/>
      <c r="S103" s="4"/>
      <c r="T103" s="4"/>
    </row>
    <row r="104" spans="1:20" x14ac:dyDescent="0.35">
      <c r="G104" s="35"/>
      <c r="H104" s="35"/>
      <c r="I104" s="101"/>
      <c r="J104" s="13"/>
      <c r="K104" s="64"/>
      <c r="L104" s="13"/>
      <c r="N104" s="13"/>
      <c r="O104" s="58"/>
      <c r="P104" s="4"/>
      <c r="Q104" s="4"/>
      <c r="R104" s="4"/>
      <c r="S104" s="4"/>
      <c r="T104" s="4"/>
    </row>
    <row r="105" spans="1:20" x14ac:dyDescent="0.35">
      <c r="F105" s="13"/>
      <c r="G105" s="12"/>
      <c r="J105" s="35"/>
      <c r="K105" s="64"/>
      <c r="L105" s="13"/>
      <c r="N105" s="13"/>
      <c r="P105" s="4"/>
      <c r="Q105" s="4"/>
      <c r="R105" s="4"/>
      <c r="S105" s="4"/>
      <c r="T105" s="4"/>
    </row>
    <row r="106" spans="1:20" x14ac:dyDescent="0.35">
      <c r="F106" s="13"/>
      <c r="G106" s="12"/>
      <c r="H106" s="65"/>
      <c r="I106" s="103"/>
      <c r="J106" s="13"/>
      <c r="K106" s="64"/>
      <c r="M106" s="4"/>
      <c r="N106" s="13"/>
      <c r="P106" s="4"/>
      <c r="Q106" s="4"/>
      <c r="R106" s="4"/>
      <c r="S106" s="4"/>
      <c r="T106" s="4"/>
    </row>
    <row r="107" spans="1:20" x14ac:dyDescent="0.35">
      <c r="F107" s="13"/>
      <c r="G107" s="35"/>
      <c r="K107" s="13"/>
      <c r="M107" s="4"/>
      <c r="N107" s="13"/>
      <c r="P107" s="4"/>
      <c r="Q107" s="4"/>
      <c r="R107" s="4"/>
      <c r="S107" s="4"/>
      <c r="T107" s="4"/>
    </row>
    <row r="108" spans="1:20" x14ac:dyDescent="0.35">
      <c r="F108" s="13"/>
      <c r="G108" s="35"/>
      <c r="J108" s="54"/>
      <c r="L108" s="4"/>
      <c r="M108" s="4"/>
      <c r="N108" s="13"/>
      <c r="O108" s="4"/>
      <c r="P108" s="4"/>
      <c r="Q108" s="4"/>
      <c r="R108" s="4"/>
      <c r="S108" s="4"/>
      <c r="T108" s="4"/>
    </row>
    <row r="109" spans="1:20" x14ac:dyDescent="0.35">
      <c r="F109" s="13"/>
      <c r="G109" s="64"/>
      <c r="L109" s="4"/>
      <c r="M109" s="4"/>
      <c r="N109" s="13"/>
      <c r="O109" s="4"/>
      <c r="P109" s="4"/>
      <c r="Q109" s="4"/>
      <c r="R109" s="4"/>
      <c r="S109" s="4"/>
      <c r="T109" s="4"/>
    </row>
    <row r="110" spans="1:20" x14ac:dyDescent="0.35">
      <c r="F110" s="13"/>
      <c r="G110" s="35"/>
      <c r="J110" s="13"/>
      <c r="L110" s="4"/>
      <c r="M110" s="4"/>
      <c r="N110" s="50"/>
      <c r="O110" s="4"/>
      <c r="P110" s="4"/>
      <c r="Q110" s="4"/>
      <c r="R110" s="4"/>
      <c r="S110" s="4"/>
      <c r="T110" s="4"/>
    </row>
    <row r="111" spans="1:20" x14ac:dyDescent="0.35">
      <c r="A111" s="66"/>
      <c r="B111" s="45"/>
      <c r="C111" s="95"/>
      <c r="E111" s="67"/>
      <c r="F111" s="13"/>
      <c r="G111" s="35"/>
      <c r="L111" s="4"/>
      <c r="M111" s="4"/>
      <c r="N111" s="13"/>
      <c r="O111" s="4"/>
      <c r="P111" s="4"/>
      <c r="Q111" s="4"/>
      <c r="R111" s="4"/>
      <c r="S111" s="4"/>
      <c r="T111" s="4"/>
    </row>
    <row r="112" spans="1:20" x14ac:dyDescent="0.35">
      <c r="A112" s="12"/>
      <c r="B112" s="45"/>
      <c r="C112" s="95"/>
      <c r="D112" s="13"/>
      <c r="E112" s="68"/>
      <c r="F112" s="13"/>
      <c r="L112" s="4"/>
      <c r="M112" s="4"/>
      <c r="N112" s="13"/>
      <c r="O112" s="4"/>
      <c r="P112" s="4"/>
      <c r="Q112" s="4"/>
      <c r="R112" s="4"/>
      <c r="S112" s="4"/>
      <c r="T112" s="4"/>
    </row>
    <row r="113" spans="1:20" x14ac:dyDescent="0.35">
      <c r="A113" s="12"/>
      <c r="B113" s="35"/>
      <c r="C113" s="69"/>
      <c r="D113" s="53"/>
      <c r="E113" s="68"/>
      <c r="F113" s="13"/>
      <c r="L113" s="4"/>
      <c r="M113" s="4"/>
      <c r="N113" s="13"/>
      <c r="O113" s="4"/>
      <c r="P113" s="4"/>
      <c r="Q113" s="4"/>
      <c r="R113" s="4"/>
      <c r="S113" s="4"/>
      <c r="T113" s="4"/>
    </row>
    <row r="114" spans="1:20" x14ac:dyDescent="0.35">
      <c r="A114" s="12"/>
      <c r="B114" s="35"/>
      <c r="C114" s="69"/>
      <c r="D114" s="53"/>
      <c r="E114" s="69"/>
      <c r="L114" s="4"/>
      <c r="M114" s="4"/>
      <c r="N114" s="13"/>
      <c r="O114" s="4"/>
      <c r="P114" s="4"/>
      <c r="Q114" s="4"/>
      <c r="R114" s="4"/>
      <c r="S114" s="4"/>
      <c r="T114" s="4"/>
    </row>
    <row r="115" spans="1:20" x14ac:dyDescent="0.35">
      <c r="D115" s="35"/>
      <c r="L115" s="4"/>
      <c r="M115" s="4"/>
      <c r="N115" s="13"/>
      <c r="O115" s="4"/>
      <c r="P115" s="4"/>
      <c r="Q115" s="4"/>
      <c r="R115" s="4"/>
      <c r="S115" s="4"/>
      <c r="T115" s="4"/>
    </row>
    <row r="116" spans="1:20" x14ac:dyDescent="0.35">
      <c r="L116" s="4"/>
      <c r="M116" s="4"/>
      <c r="O116" s="4"/>
      <c r="P116" s="4"/>
      <c r="Q116" s="4"/>
      <c r="R116" s="4"/>
      <c r="S116" s="4"/>
      <c r="T116" s="4"/>
    </row>
    <row r="117" spans="1:20" x14ac:dyDescent="0.35">
      <c r="L117" s="4"/>
      <c r="M117" s="4"/>
      <c r="O117" s="4"/>
      <c r="P117" s="4"/>
      <c r="Q117" s="4"/>
      <c r="R117" s="4"/>
      <c r="S117" s="4"/>
      <c r="T117" s="4"/>
    </row>
    <row r="118" spans="1:20" x14ac:dyDescent="0.35">
      <c r="L118" s="4"/>
      <c r="M118" s="4"/>
      <c r="N118" s="4"/>
      <c r="O118" s="4"/>
      <c r="P118" s="4"/>
      <c r="Q118" s="4"/>
      <c r="R118" s="4"/>
      <c r="S118" s="4"/>
      <c r="T118" s="4"/>
    </row>
    <row r="119" spans="1:20" x14ac:dyDescent="0.35">
      <c r="L119" s="4"/>
      <c r="M119" s="4"/>
      <c r="N119" s="4"/>
      <c r="O119" s="4"/>
      <c r="P119" s="4"/>
      <c r="Q119" s="4"/>
      <c r="R119" s="4"/>
      <c r="S119" s="4"/>
      <c r="T119" s="4"/>
    </row>
    <row r="120" spans="1:20" x14ac:dyDescent="0.35">
      <c r="L120" s="4"/>
      <c r="M120" s="4"/>
      <c r="N120" s="4"/>
      <c r="O120" s="4"/>
      <c r="P120" s="4"/>
      <c r="Q120" s="4"/>
      <c r="R120" s="4"/>
      <c r="S120" s="4"/>
      <c r="T120" s="4"/>
    </row>
    <row r="121" spans="1:20" x14ac:dyDescent="0.35">
      <c r="L121" s="4"/>
      <c r="M121" s="4"/>
      <c r="N121" s="4"/>
      <c r="O121" s="4"/>
      <c r="P121" s="4"/>
      <c r="Q121" s="4"/>
      <c r="R121" s="4"/>
      <c r="S121" s="4"/>
      <c r="T121" s="4"/>
    </row>
    <row r="122" spans="1:20" x14ac:dyDescent="0.35">
      <c r="L122" s="4"/>
      <c r="M122" s="4"/>
      <c r="N122" s="4"/>
      <c r="O122" s="4"/>
      <c r="P122" s="4"/>
      <c r="Q122" s="4"/>
      <c r="R122" s="4"/>
      <c r="S122" s="4"/>
      <c r="T122" s="4"/>
    </row>
    <row r="123" spans="1:20" x14ac:dyDescent="0.35">
      <c r="L123" s="4"/>
      <c r="M123" s="4"/>
      <c r="N123" s="4"/>
      <c r="O123" s="4"/>
      <c r="P123" s="4"/>
      <c r="Q123" s="4"/>
      <c r="R123" s="4"/>
      <c r="S123" s="4"/>
      <c r="T123" s="4"/>
    </row>
    <row r="124" spans="1:20" x14ac:dyDescent="0.35">
      <c r="E124" s="53"/>
      <c r="L124" s="4"/>
      <c r="M124" s="4"/>
      <c r="N124" s="4"/>
      <c r="O124" s="4"/>
      <c r="P124" s="4"/>
      <c r="Q124" s="4"/>
      <c r="R124" s="4"/>
      <c r="S124" s="4"/>
      <c r="T124" s="4"/>
    </row>
    <row r="125" spans="1:20" x14ac:dyDescent="0.35">
      <c r="B125" s="13"/>
      <c r="C125" s="67"/>
      <c r="E125" s="53"/>
      <c r="F125" s="13"/>
      <c r="L125" s="4"/>
      <c r="M125" s="4"/>
      <c r="N125" s="4"/>
      <c r="O125" s="4"/>
      <c r="P125" s="4"/>
      <c r="Q125" s="4"/>
      <c r="R125" s="4"/>
      <c r="S125" s="4"/>
      <c r="T125" s="4"/>
    </row>
    <row r="126" spans="1:20" x14ac:dyDescent="0.35">
      <c r="B126" s="13"/>
      <c r="C126" s="67"/>
      <c r="D126" s="13"/>
      <c r="J126" s="58"/>
      <c r="K126" s="70"/>
      <c r="L126" s="4"/>
      <c r="M126" s="4"/>
      <c r="N126" s="4"/>
      <c r="O126" s="4"/>
      <c r="P126" s="4"/>
      <c r="Q126" s="4"/>
      <c r="R126" s="4"/>
      <c r="S126" s="4"/>
      <c r="T126" s="4"/>
    </row>
    <row r="127" spans="1:20" x14ac:dyDescent="0.35">
      <c r="K127" s="4"/>
      <c r="L127" s="4"/>
      <c r="M127" s="4"/>
      <c r="N127" s="4"/>
      <c r="O127" s="4"/>
      <c r="P127" s="4"/>
      <c r="Q127" s="4"/>
      <c r="R127" s="4"/>
      <c r="S127" s="4"/>
      <c r="T127" s="4"/>
    </row>
    <row r="128" spans="1:20" x14ac:dyDescent="0.35">
      <c r="J128" s="13"/>
      <c r="K128" s="4"/>
      <c r="L128" s="4"/>
      <c r="M128" s="4"/>
      <c r="N128" s="4"/>
      <c r="O128" s="4"/>
      <c r="P128" s="4"/>
      <c r="Q128" s="4"/>
      <c r="R128" s="4"/>
      <c r="S128" s="4"/>
      <c r="T128" s="4"/>
    </row>
    <row r="129" spans="1:20" x14ac:dyDescent="0.35">
      <c r="J129" s="13"/>
      <c r="K129" s="4"/>
      <c r="L129" s="4"/>
      <c r="M129" s="4"/>
      <c r="N129" s="4"/>
      <c r="O129" s="4"/>
      <c r="P129" s="4"/>
      <c r="Q129" s="4"/>
      <c r="R129" s="4"/>
      <c r="S129" s="4"/>
      <c r="T129" s="4"/>
    </row>
    <row r="130" spans="1:20" x14ac:dyDescent="0.35">
      <c r="J130" s="13"/>
      <c r="K130" s="4"/>
      <c r="L130" s="4"/>
      <c r="M130" s="4"/>
      <c r="N130" s="4"/>
      <c r="O130" s="4"/>
      <c r="P130" s="4"/>
      <c r="Q130" s="4"/>
      <c r="R130" s="4"/>
      <c r="S130" s="4"/>
      <c r="T130" s="4"/>
    </row>
    <row r="131" spans="1:20" x14ac:dyDescent="0.35">
      <c r="D131" s="53"/>
      <c r="E131" s="54"/>
      <c r="J131" s="13"/>
      <c r="K131" s="4"/>
      <c r="L131" s="4"/>
      <c r="M131" s="4"/>
      <c r="N131" s="4"/>
      <c r="O131" s="4"/>
      <c r="P131" s="4"/>
      <c r="Q131" s="4"/>
      <c r="R131" s="4"/>
      <c r="S131" s="4"/>
      <c r="T131" s="4"/>
    </row>
    <row r="132" spans="1:20" x14ac:dyDescent="0.35">
      <c r="A132" s="13"/>
      <c r="D132" s="53"/>
      <c r="G132" s="23"/>
      <c r="J132" s="13"/>
      <c r="K132" s="4"/>
      <c r="L132" s="4"/>
      <c r="M132" s="4"/>
      <c r="N132" s="4"/>
      <c r="O132" s="4"/>
      <c r="P132" s="4"/>
      <c r="Q132" s="4"/>
      <c r="R132" s="4"/>
      <c r="S132" s="4"/>
      <c r="T132" s="4"/>
    </row>
    <row r="133" spans="1:20" x14ac:dyDescent="0.35">
      <c r="A133" s="13"/>
      <c r="E133" s="54"/>
      <c r="G133" s="71"/>
      <c r="J133" s="13"/>
      <c r="K133" s="4"/>
      <c r="L133" s="4"/>
      <c r="M133" s="4"/>
      <c r="N133" s="4"/>
      <c r="O133" s="4"/>
      <c r="P133" s="4"/>
      <c r="Q133" s="4"/>
      <c r="R133" s="4"/>
      <c r="S133" s="4"/>
      <c r="T133" s="4"/>
    </row>
    <row r="134" spans="1:20" x14ac:dyDescent="0.35">
      <c r="A134" s="13"/>
      <c r="G134" s="13"/>
      <c r="J134" s="13"/>
      <c r="K134" s="4"/>
      <c r="L134" s="4"/>
      <c r="M134" s="4"/>
      <c r="N134" s="4"/>
      <c r="O134" s="4"/>
      <c r="P134" s="4"/>
      <c r="Q134" s="4"/>
      <c r="R134" s="4"/>
      <c r="S134" s="4"/>
      <c r="T134" s="4"/>
    </row>
    <row r="135" spans="1:20" x14ac:dyDescent="0.35">
      <c r="E135" s="54"/>
      <c r="G135" s="13"/>
      <c r="H135" s="13"/>
      <c r="I135" s="101"/>
      <c r="J135" s="13"/>
      <c r="K135" s="4"/>
      <c r="L135" s="4"/>
      <c r="M135" s="4"/>
      <c r="N135" s="4"/>
      <c r="O135" s="4"/>
      <c r="P135" s="4"/>
      <c r="Q135" s="4"/>
      <c r="R135" s="4"/>
      <c r="S135" s="4"/>
      <c r="T135" s="4"/>
    </row>
    <row r="136" spans="1:20" x14ac:dyDescent="0.35">
      <c r="G136" s="13"/>
      <c r="K136" s="4"/>
      <c r="L136" s="4"/>
      <c r="M136" s="4"/>
      <c r="N136" s="4"/>
      <c r="O136" s="4"/>
      <c r="P136" s="4"/>
      <c r="Q136" s="4"/>
      <c r="R136" s="4"/>
      <c r="S136" s="4"/>
      <c r="T136" s="4"/>
    </row>
    <row r="137" spans="1:20" x14ac:dyDescent="0.35">
      <c r="F137" s="13"/>
      <c r="G137" s="13"/>
      <c r="K137" s="4"/>
      <c r="L137" s="4"/>
      <c r="M137" s="4"/>
      <c r="N137" s="4"/>
      <c r="O137" s="4"/>
      <c r="P137" s="4"/>
      <c r="Q137" s="4"/>
      <c r="R137" s="4"/>
      <c r="S137" s="4"/>
      <c r="T137" s="4"/>
    </row>
    <row r="138" spans="1:20" x14ac:dyDescent="0.35">
      <c r="D138" s="54"/>
      <c r="G138" s="13"/>
      <c r="K138" s="4"/>
      <c r="L138" s="4"/>
      <c r="M138" s="4"/>
      <c r="N138" s="4"/>
      <c r="O138" s="4"/>
      <c r="P138" s="4"/>
      <c r="Q138" s="4"/>
      <c r="R138" s="4"/>
      <c r="S138" s="4"/>
      <c r="T138" s="4"/>
    </row>
    <row r="139" spans="1:20" x14ac:dyDescent="0.35">
      <c r="E139" s="13"/>
      <c r="K139" s="4"/>
      <c r="L139" s="4"/>
      <c r="M139" s="4"/>
      <c r="N139" s="4"/>
      <c r="O139" s="4"/>
      <c r="P139" s="4"/>
      <c r="Q139" s="4"/>
      <c r="R139" s="4"/>
      <c r="S139" s="4"/>
      <c r="T139" s="4"/>
    </row>
    <row r="140" spans="1:20" x14ac:dyDescent="0.35">
      <c r="D140" s="54"/>
      <c r="E140" s="13"/>
      <c r="K140" s="4"/>
      <c r="L140" s="4"/>
      <c r="M140" s="4"/>
      <c r="N140" s="4"/>
      <c r="O140" s="4"/>
      <c r="P140" s="4"/>
      <c r="Q140" s="4"/>
      <c r="R140" s="4"/>
      <c r="S140" s="4"/>
      <c r="T140" s="4"/>
    </row>
    <row r="141" spans="1:20" x14ac:dyDescent="0.35">
      <c r="G141" s="13"/>
      <c r="K141" s="4"/>
      <c r="L141" s="4"/>
      <c r="M141" s="4"/>
      <c r="N141" s="4"/>
      <c r="O141" s="4"/>
      <c r="P141" s="4"/>
      <c r="Q141" s="4"/>
      <c r="R141" s="4"/>
      <c r="S141" s="4"/>
      <c r="T141" s="4"/>
    </row>
    <row r="142" spans="1:20" x14ac:dyDescent="0.35">
      <c r="D142" s="54"/>
      <c r="G142" s="13"/>
      <c r="K142" s="4"/>
      <c r="L142" s="4"/>
      <c r="M142" s="4"/>
      <c r="N142" s="4"/>
      <c r="O142" s="4"/>
      <c r="P142" s="4"/>
      <c r="Q142" s="4"/>
      <c r="R142" s="4"/>
      <c r="S142" s="4"/>
      <c r="T142" s="4"/>
    </row>
    <row r="143" spans="1:20" x14ac:dyDescent="0.35">
      <c r="G143" s="50"/>
      <c r="H143" s="13"/>
      <c r="I143" s="101"/>
      <c r="J143" s="13"/>
      <c r="K143" s="4"/>
      <c r="L143" s="4"/>
      <c r="M143" s="4"/>
      <c r="N143" s="4"/>
      <c r="O143" s="4"/>
      <c r="P143" s="4"/>
      <c r="Q143" s="4"/>
      <c r="R143" s="4"/>
      <c r="S143" s="4"/>
      <c r="T143" s="4"/>
    </row>
    <row r="144" spans="1:20" x14ac:dyDescent="0.35">
      <c r="G144" s="13"/>
      <c r="H144" s="13"/>
      <c r="I144" s="101"/>
      <c r="J144" s="13"/>
      <c r="K144" s="4"/>
      <c r="L144" s="4"/>
      <c r="M144" s="4"/>
      <c r="N144" s="4"/>
      <c r="O144" s="4"/>
      <c r="P144" s="4"/>
      <c r="Q144" s="4"/>
      <c r="R144" s="4"/>
      <c r="S144" s="4"/>
      <c r="T144" s="4"/>
    </row>
    <row r="145" spans="1:20" x14ac:dyDescent="0.35">
      <c r="A145" s="13"/>
      <c r="B145" s="13"/>
      <c r="C145" s="67"/>
      <c r="F145" s="13"/>
      <c r="G145" s="13"/>
      <c r="K145" s="4"/>
      <c r="L145" s="4"/>
      <c r="M145" s="4"/>
      <c r="N145" s="4"/>
      <c r="O145" s="4"/>
      <c r="P145" s="4"/>
      <c r="Q145" s="4"/>
      <c r="R145" s="4"/>
      <c r="S145" s="4"/>
      <c r="T145" s="4"/>
    </row>
    <row r="146" spans="1:20" x14ac:dyDescent="0.35">
      <c r="A146" s="13"/>
      <c r="B146" s="13"/>
      <c r="C146" s="67"/>
      <c r="D146" s="13"/>
      <c r="F146" s="13"/>
      <c r="G146" s="13"/>
      <c r="K146" s="4"/>
      <c r="L146" s="4"/>
      <c r="M146" s="4"/>
      <c r="N146" s="4"/>
      <c r="O146" s="4"/>
      <c r="P146" s="4"/>
      <c r="Q146" s="4"/>
      <c r="R146" s="4"/>
      <c r="S146" s="4"/>
      <c r="T146" s="4"/>
    </row>
    <row r="147" spans="1:20" x14ac:dyDescent="0.35">
      <c r="D147" s="13"/>
      <c r="G147" s="13"/>
      <c r="K147" s="4"/>
      <c r="L147" s="4"/>
      <c r="M147" s="4"/>
      <c r="N147" s="4"/>
      <c r="O147" s="4"/>
      <c r="P147" s="4"/>
      <c r="Q147" s="4"/>
      <c r="R147" s="4"/>
      <c r="S147" s="4"/>
      <c r="T147" s="4"/>
    </row>
    <row r="148" spans="1:20" x14ac:dyDescent="0.35">
      <c r="G148" s="13"/>
      <c r="K148" s="4"/>
      <c r="L148" s="4"/>
      <c r="M148" s="4"/>
      <c r="N148" s="4"/>
      <c r="O148" s="4"/>
      <c r="P148" s="4"/>
      <c r="Q148" s="4"/>
      <c r="R148" s="4"/>
      <c r="S148" s="4"/>
      <c r="T148" s="4"/>
    </row>
    <row r="149" spans="1:20" x14ac:dyDescent="0.35">
      <c r="G149" s="13"/>
      <c r="K149" s="4"/>
      <c r="L149" s="4"/>
      <c r="M149" s="4"/>
      <c r="N149" s="4"/>
      <c r="O149" s="4"/>
      <c r="P149" s="4"/>
      <c r="Q149" s="4"/>
      <c r="R149" s="4"/>
      <c r="S149" s="4"/>
      <c r="T149" s="4"/>
    </row>
    <row r="150" spans="1:20" x14ac:dyDescent="0.35">
      <c r="K150" s="4"/>
      <c r="L150" s="4"/>
      <c r="M150" s="4"/>
      <c r="N150" s="4"/>
      <c r="O150" s="4"/>
      <c r="P150" s="4"/>
      <c r="Q150" s="4"/>
      <c r="R150" s="4"/>
      <c r="S150" s="4"/>
      <c r="T150" s="4"/>
    </row>
    <row r="151" spans="1:20" x14ac:dyDescent="0.35">
      <c r="K151" s="4"/>
      <c r="L151" s="4"/>
      <c r="M151" s="4"/>
      <c r="N151" s="4"/>
      <c r="O151" s="4"/>
      <c r="P151" s="4"/>
      <c r="Q151" s="4"/>
      <c r="R151" s="4"/>
      <c r="S151" s="4"/>
      <c r="T151" s="4"/>
    </row>
    <row r="152" spans="1:20" x14ac:dyDescent="0.35">
      <c r="E152" s="13"/>
      <c r="K152" s="4"/>
      <c r="L152" s="4"/>
      <c r="M152" s="4"/>
      <c r="N152" s="4"/>
      <c r="O152" s="4"/>
      <c r="P152" s="4"/>
      <c r="Q152" s="4"/>
      <c r="R152" s="4"/>
      <c r="S152" s="4"/>
      <c r="T152" s="4"/>
    </row>
    <row r="153" spans="1:20" x14ac:dyDescent="0.35">
      <c r="K153" s="4"/>
      <c r="L153" s="4"/>
      <c r="M153" s="4"/>
      <c r="N153" s="4"/>
      <c r="O153" s="4"/>
      <c r="P153" s="4"/>
      <c r="Q153" s="4"/>
      <c r="R153" s="4"/>
      <c r="S153" s="4"/>
      <c r="T153" s="4"/>
    </row>
    <row r="154" spans="1:20" x14ac:dyDescent="0.35">
      <c r="K154" s="4"/>
      <c r="L154" s="4"/>
      <c r="M154" s="4"/>
      <c r="N154" s="4"/>
      <c r="O154" s="4"/>
      <c r="P154" s="4"/>
      <c r="Q154" s="4"/>
      <c r="R154" s="4"/>
      <c r="S154" s="4"/>
      <c r="T154" s="4"/>
    </row>
    <row r="155" spans="1:20" x14ac:dyDescent="0.35">
      <c r="K155" s="4"/>
      <c r="L155" s="4"/>
      <c r="M155" s="4"/>
      <c r="N155" s="4"/>
      <c r="O155" s="4"/>
      <c r="P155" s="4"/>
      <c r="Q155" s="4"/>
      <c r="R155" s="4"/>
      <c r="S155" s="4"/>
      <c r="T155" s="4"/>
    </row>
    <row r="156" spans="1:20" x14ac:dyDescent="0.35">
      <c r="K156" s="4"/>
      <c r="L156" s="4"/>
      <c r="M156" s="4"/>
      <c r="N156" s="4"/>
      <c r="O156" s="4"/>
      <c r="P156" s="4"/>
      <c r="Q156" s="4"/>
      <c r="R156" s="4"/>
      <c r="S156" s="4"/>
      <c r="T156" s="4"/>
    </row>
    <row r="157" spans="1:20" x14ac:dyDescent="0.35">
      <c r="K157" s="4"/>
      <c r="L157" s="4"/>
      <c r="M157" s="4"/>
      <c r="N157" s="4"/>
      <c r="O157" s="4"/>
      <c r="P157" s="4"/>
      <c r="Q157" s="4"/>
      <c r="R157" s="4"/>
      <c r="S157" s="4"/>
      <c r="T157" s="4"/>
    </row>
    <row r="158" spans="1:20" x14ac:dyDescent="0.35">
      <c r="A158" s="13"/>
      <c r="B158" s="13"/>
      <c r="C158" s="67"/>
      <c r="H158" s="13"/>
      <c r="I158" s="101"/>
      <c r="J158" s="13"/>
      <c r="K158" s="4"/>
      <c r="L158" s="4"/>
      <c r="M158" s="4"/>
      <c r="N158" s="4"/>
      <c r="O158" s="4"/>
      <c r="P158" s="4"/>
      <c r="Q158" s="4"/>
      <c r="R158" s="4"/>
      <c r="S158" s="4"/>
      <c r="T158" s="4"/>
    </row>
    <row r="159" spans="1:20" x14ac:dyDescent="0.35">
      <c r="D159" s="13"/>
      <c r="H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</row>
    <row r="160" spans="1:20" x14ac:dyDescent="0.35">
      <c r="F160" s="13"/>
      <c r="H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</row>
    <row r="161" spans="1:20" x14ac:dyDescent="0.35">
      <c r="F161" s="4"/>
      <c r="G161" s="13"/>
      <c r="H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</row>
    <row r="162" spans="1:20" x14ac:dyDescent="0.35">
      <c r="F162" s="4"/>
      <c r="H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</row>
    <row r="163" spans="1:20" x14ac:dyDescent="0.35">
      <c r="F163" s="4"/>
      <c r="H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</row>
    <row r="164" spans="1:20" x14ac:dyDescent="0.35">
      <c r="E164" s="13"/>
      <c r="F164" s="4"/>
      <c r="H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</row>
    <row r="165" spans="1:20" x14ac:dyDescent="0.35">
      <c r="F165" s="4"/>
      <c r="H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</row>
    <row r="166" spans="1:20" x14ac:dyDescent="0.35">
      <c r="F166" s="4"/>
      <c r="H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</row>
    <row r="167" spans="1:20" x14ac:dyDescent="0.35">
      <c r="F167" s="4"/>
      <c r="H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</row>
    <row r="168" spans="1:20" x14ac:dyDescent="0.35">
      <c r="F168" s="4"/>
      <c r="H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</row>
    <row r="169" spans="1:20" x14ac:dyDescent="0.35">
      <c r="F169" s="4"/>
      <c r="G169" s="13"/>
      <c r="H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</row>
    <row r="170" spans="1:20" x14ac:dyDescent="0.35">
      <c r="A170" s="13"/>
      <c r="B170" s="13"/>
      <c r="C170" s="67"/>
      <c r="F170" s="4"/>
      <c r="G170" s="13"/>
      <c r="H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</row>
    <row r="171" spans="1:20" x14ac:dyDescent="0.35">
      <c r="D171" s="13"/>
      <c r="F171" s="4"/>
      <c r="H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</row>
    <row r="172" spans="1:20" x14ac:dyDescent="0.35">
      <c r="E172" s="13"/>
      <c r="F172" s="4"/>
      <c r="H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</row>
    <row r="173" spans="1:20" x14ac:dyDescent="0.35">
      <c r="E173" s="13"/>
      <c r="F173" s="4"/>
      <c r="H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</row>
    <row r="174" spans="1:20" x14ac:dyDescent="0.35">
      <c r="F174" s="4"/>
      <c r="H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</row>
    <row r="175" spans="1:20" x14ac:dyDescent="0.35">
      <c r="F175" s="4"/>
      <c r="H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</row>
    <row r="176" spans="1:20" x14ac:dyDescent="0.35">
      <c r="F176" s="4"/>
      <c r="H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</row>
    <row r="177" spans="1:20" x14ac:dyDescent="0.35">
      <c r="F177" s="4"/>
      <c r="H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</row>
    <row r="178" spans="1:20" x14ac:dyDescent="0.35">
      <c r="A178" s="13"/>
      <c r="B178" s="13"/>
      <c r="C178" s="67"/>
      <c r="F178" s="4"/>
      <c r="H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</row>
    <row r="179" spans="1:20" x14ac:dyDescent="0.35">
      <c r="A179" s="13"/>
      <c r="B179" s="13"/>
      <c r="C179" s="67"/>
      <c r="D179" s="13"/>
      <c r="F179" s="4"/>
      <c r="H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</row>
    <row r="180" spans="1:20" x14ac:dyDescent="0.35">
      <c r="D180" s="13"/>
      <c r="F180" s="4"/>
      <c r="H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</row>
    <row r="181" spans="1:20" x14ac:dyDescent="0.35">
      <c r="F181" s="4"/>
      <c r="H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</row>
    <row r="182" spans="1:20" x14ac:dyDescent="0.35">
      <c r="F182" s="4"/>
      <c r="H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</row>
    <row r="183" spans="1:20" x14ac:dyDescent="0.35">
      <c r="F183" s="4"/>
      <c r="H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</row>
    <row r="184" spans="1:20" x14ac:dyDescent="0.35">
      <c r="F184" s="4"/>
      <c r="G184" s="13"/>
      <c r="H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</row>
    <row r="185" spans="1:20" x14ac:dyDescent="0.35">
      <c r="F185" s="4"/>
      <c r="G185" s="4"/>
      <c r="H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</row>
    <row r="186" spans="1:20" x14ac:dyDescent="0.35">
      <c r="F186" s="4"/>
      <c r="G186" s="4"/>
      <c r="H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</row>
    <row r="187" spans="1:20" x14ac:dyDescent="0.35">
      <c r="E187" s="13"/>
      <c r="F187" s="4"/>
      <c r="G187" s="4"/>
      <c r="H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</row>
    <row r="188" spans="1:20" x14ac:dyDescent="0.35">
      <c r="E188" s="4"/>
      <c r="F188" s="4"/>
      <c r="G188" s="4"/>
      <c r="H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</row>
    <row r="189" spans="1:20" x14ac:dyDescent="0.35">
      <c r="E189" s="4"/>
      <c r="F189" s="4"/>
      <c r="G189" s="4"/>
      <c r="H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</row>
    <row r="190" spans="1:20" x14ac:dyDescent="0.35">
      <c r="E190" s="4"/>
      <c r="F190" s="4"/>
      <c r="G190" s="4"/>
      <c r="H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</row>
    <row r="191" spans="1:20" x14ac:dyDescent="0.35">
      <c r="E191" s="4"/>
      <c r="F191" s="4"/>
      <c r="G191" s="4"/>
      <c r="H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</row>
    <row r="192" spans="1:20" x14ac:dyDescent="0.35">
      <c r="E192" s="4"/>
      <c r="F192" s="4"/>
      <c r="G192" s="4"/>
      <c r="H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</row>
    <row r="193" spans="1:20" x14ac:dyDescent="0.35">
      <c r="A193" s="13"/>
      <c r="B193" s="13"/>
      <c r="C193" s="67"/>
      <c r="E193" s="4"/>
      <c r="F193" s="4"/>
      <c r="G193" s="4"/>
      <c r="H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</row>
    <row r="194" spans="1:20" x14ac:dyDescent="0.35">
      <c r="A194" s="4"/>
      <c r="B194" s="4"/>
      <c r="C194" s="100"/>
      <c r="D194" s="13"/>
      <c r="E194" s="4"/>
      <c r="F194" s="4"/>
      <c r="G194" s="4"/>
      <c r="H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</row>
    <row r="195" spans="1:20" x14ac:dyDescent="0.35">
      <c r="A195" s="4"/>
      <c r="B195" s="4"/>
      <c r="C195" s="100"/>
      <c r="D195" s="4"/>
      <c r="E195" s="4"/>
      <c r="F195" s="4"/>
      <c r="G195" s="4"/>
      <c r="H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</row>
    <row r="196" spans="1:20" x14ac:dyDescent="0.35">
      <c r="A196" s="4"/>
      <c r="B196" s="4"/>
      <c r="C196" s="100"/>
      <c r="D196" s="4"/>
      <c r="E196" s="4"/>
      <c r="F196" s="4"/>
      <c r="G196" s="4"/>
      <c r="H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</row>
    <row r="197" spans="1:20" x14ac:dyDescent="0.35">
      <c r="A197" s="4"/>
      <c r="B197" s="4"/>
      <c r="C197" s="100"/>
      <c r="D197" s="4"/>
      <c r="E197" s="4"/>
      <c r="F197" s="4"/>
      <c r="G197" s="4"/>
      <c r="H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</row>
    <row r="198" spans="1:20" x14ac:dyDescent="0.35">
      <c r="A198" s="4"/>
      <c r="B198" s="4"/>
      <c r="C198" s="100"/>
      <c r="D198" s="4"/>
      <c r="E198" s="4"/>
      <c r="F198" s="4"/>
      <c r="G198" s="4"/>
      <c r="H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</row>
    <row r="199" spans="1:20" x14ac:dyDescent="0.35">
      <c r="A199" s="4"/>
      <c r="B199" s="4"/>
      <c r="C199" s="100"/>
      <c r="D199" s="4"/>
      <c r="E199" s="4"/>
      <c r="F199" s="4"/>
      <c r="G199" s="4"/>
      <c r="H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</row>
    <row r="200" spans="1:20" x14ac:dyDescent="0.35">
      <c r="A200" s="4"/>
      <c r="B200" s="4"/>
      <c r="C200" s="100"/>
      <c r="D200" s="4"/>
      <c r="E200" s="4"/>
      <c r="F200" s="4"/>
      <c r="G200" s="4"/>
      <c r="H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</row>
    <row r="201" spans="1:20" x14ac:dyDescent="0.35">
      <c r="A201" s="4"/>
      <c r="B201" s="4"/>
      <c r="C201" s="100"/>
      <c r="D201" s="4"/>
      <c r="E201" s="4"/>
      <c r="F201" s="4"/>
      <c r="G201" s="4"/>
      <c r="H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</row>
    <row r="202" spans="1:20" x14ac:dyDescent="0.35">
      <c r="A202" s="4"/>
      <c r="B202" s="4"/>
      <c r="C202" s="100"/>
      <c r="D202" s="4"/>
      <c r="E202" s="4"/>
      <c r="F202" s="4"/>
      <c r="G202" s="4"/>
      <c r="H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</row>
    <row r="203" spans="1:20" x14ac:dyDescent="0.35">
      <c r="A203" s="4"/>
      <c r="B203" s="4"/>
      <c r="C203" s="100"/>
      <c r="D203" s="4"/>
      <c r="E203" s="4"/>
      <c r="F203" s="4"/>
      <c r="G203" s="4"/>
      <c r="H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</row>
    <row r="204" spans="1:20" x14ac:dyDescent="0.35">
      <c r="A204" s="4"/>
      <c r="B204" s="4"/>
      <c r="C204" s="100"/>
      <c r="D204" s="4"/>
      <c r="E204" s="4"/>
      <c r="F204" s="4"/>
      <c r="G204" s="4"/>
      <c r="H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</row>
    <row r="205" spans="1:20" x14ac:dyDescent="0.35">
      <c r="A205" s="4"/>
      <c r="B205" s="4"/>
      <c r="C205" s="100"/>
      <c r="D205" s="4"/>
      <c r="E205" s="4"/>
      <c r="F205" s="4"/>
      <c r="G205" s="4"/>
      <c r="H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</row>
    <row r="206" spans="1:20" x14ac:dyDescent="0.35">
      <c r="A206" s="4"/>
      <c r="B206" s="4"/>
      <c r="C206" s="100"/>
      <c r="D206" s="4"/>
      <c r="E206" s="4"/>
      <c r="F206" s="4"/>
      <c r="G206" s="4"/>
      <c r="H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</row>
    <row r="207" spans="1:20" x14ac:dyDescent="0.35">
      <c r="A207" s="4"/>
      <c r="B207" s="4"/>
      <c r="C207" s="100"/>
      <c r="D207" s="4"/>
      <c r="E207" s="4"/>
      <c r="F207" s="4"/>
      <c r="G207" s="4"/>
      <c r="H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</row>
    <row r="208" spans="1:20" x14ac:dyDescent="0.35">
      <c r="A208" s="4"/>
      <c r="B208" s="4"/>
      <c r="C208" s="100"/>
      <c r="D208" s="4"/>
      <c r="E208" s="4"/>
      <c r="F208" s="4"/>
      <c r="G208" s="4"/>
      <c r="H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</row>
    <row r="209" spans="1:20" x14ac:dyDescent="0.35">
      <c r="A209" s="4"/>
      <c r="B209" s="4"/>
      <c r="C209" s="100"/>
      <c r="D209" s="4"/>
      <c r="E209" s="4"/>
      <c r="F209" s="4"/>
      <c r="G209" s="4"/>
      <c r="H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</row>
    <row r="210" spans="1:20" x14ac:dyDescent="0.35">
      <c r="A210" s="4"/>
      <c r="B210" s="4"/>
      <c r="C210" s="100"/>
      <c r="D210" s="4"/>
      <c r="E210" s="4"/>
      <c r="F210" s="4"/>
      <c r="G210" s="4"/>
      <c r="H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</row>
    <row r="211" spans="1:20" x14ac:dyDescent="0.35">
      <c r="A211" s="4"/>
      <c r="B211" s="4"/>
      <c r="C211" s="100"/>
      <c r="D211" s="4"/>
      <c r="E211" s="4"/>
      <c r="F211" s="4"/>
      <c r="G211" s="4"/>
      <c r="H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</row>
    <row r="212" spans="1:20" x14ac:dyDescent="0.35">
      <c r="A212" s="4"/>
      <c r="B212" s="4"/>
      <c r="C212" s="100"/>
      <c r="D212" s="4"/>
      <c r="E212" s="4"/>
      <c r="F212" s="4"/>
      <c r="G212" s="4"/>
      <c r="H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</row>
    <row r="213" spans="1:20" x14ac:dyDescent="0.35">
      <c r="A213" s="4"/>
      <c r="B213" s="4"/>
      <c r="C213" s="100"/>
      <c r="D213" s="4"/>
      <c r="E213" s="4"/>
      <c r="F213" s="4"/>
      <c r="G213" s="4"/>
      <c r="H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</row>
    <row r="214" spans="1:20" x14ac:dyDescent="0.35">
      <c r="A214" s="4"/>
      <c r="B214" s="4"/>
      <c r="C214" s="100"/>
      <c r="D214" s="4"/>
      <c r="E214" s="4"/>
      <c r="F214" s="4"/>
      <c r="G214" s="4"/>
      <c r="H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</row>
    <row r="215" spans="1:20" x14ac:dyDescent="0.35">
      <c r="A215" s="4"/>
      <c r="B215" s="4"/>
      <c r="C215" s="100"/>
      <c r="D215" s="4"/>
      <c r="E215" s="4"/>
      <c r="F215" s="4"/>
      <c r="G215" s="4"/>
      <c r="H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</row>
    <row r="216" spans="1:20" x14ac:dyDescent="0.35">
      <c r="A216" s="4"/>
      <c r="B216" s="4"/>
      <c r="C216" s="100"/>
      <c r="D216" s="4"/>
      <c r="E216" s="4"/>
      <c r="F216" s="4"/>
      <c r="G216" s="4"/>
      <c r="H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</row>
    <row r="217" spans="1:20" x14ac:dyDescent="0.35">
      <c r="A217" s="4"/>
      <c r="B217" s="4"/>
      <c r="C217" s="100"/>
      <c r="D217" s="4"/>
      <c r="E217" s="4"/>
      <c r="F217" s="4"/>
      <c r="G217" s="4"/>
      <c r="H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</row>
    <row r="218" spans="1:20" x14ac:dyDescent="0.35">
      <c r="A218" s="4"/>
      <c r="B218" s="4"/>
      <c r="C218" s="100"/>
      <c r="D218" s="4"/>
      <c r="E218" s="4"/>
      <c r="F218" s="4"/>
      <c r="G218" s="4"/>
      <c r="H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</row>
    <row r="219" spans="1:20" x14ac:dyDescent="0.35">
      <c r="A219" s="4"/>
      <c r="B219" s="4"/>
      <c r="C219" s="100"/>
      <c r="D219" s="4"/>
      <c r="E219" s="4"/>
      <c r="F219" s="4"/>
      <c r="G219" s="4"/>
      <c r="H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</row>
    <row r="220" spans="1:20" x14ac:dyDescent="0.35">
      <c r="A220" s="4"/>
      <c r="B220" s="4"/>
      <c r="C220" s="100"/>
      <c r="D220" s="4"/>
      <c r="E220" s="4"/>
      <c r="F220" s="4"/>
      <c r="G220" s="4"/>
      <c r="H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</row>
    <row r="221" spans="1:20" x14ac:dyDescent="0.35">
      <c r="A221" s="4"/>
      <c r="B221" s="4"/>
      <c r="C221" s="100"/>
      <c r="D221" s="4"/>
      <c r="E221" s="4"/>
      <c r="F221" s="4"/>
      <c r="G221" s="4"/>
      <c r="H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</row>
    <row r="222" spans="1:20" x14ac:dyDescent="0.35">
      <c r="A222" s="4"/>
      <c r="B222" s="4"/>
      <c r="C222" s="100"/>
      <c r="D222" s="4"/>
      <c r="E222" s="4"/>
      <c r="F222" s="4"/>
      <c r="G222" s="4"/>
      <c r="H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</row>
    <row r="223" spans="1:20" x14ac:dyDescent="0.35">
      <c r="A223" s="4"/>
      <c r="B223" s="4"/>
      <c r="C223" s="100"/>
      <c r="D223" s="4"/>
      <c r="E223" s="4"/>
      <c r="F223" s="4"/>
      <c r="G223" s="4"/>
      <c r="H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</row>
    <row r="224" spans="1:20" x14ac:dyDescent="0.35">
      <c r="A224" s="4"/>
      <c r="B224" s="4"/>
      <c r="C224" s="100"/>
      <c r="D224" s="4"/>
      <c r="E224" s="4"/>
      <c r="F224" s="4"/>
      <c r="G224" s="4"/>
      <c r="H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</row>
    <row r="225" spans="1:20" x14ac:dyDescent="0.35">
      <c r="A225" s="4"/>
      <c r="B225" s="4"/>
      <c r="C225" s="100"/>
      <c r="D225" s="4"/>
      <c r="E225" s="4"/>
      <c r="F225" s="4"/>
      <c r="G225" s="4"/>
      <c r="H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</row>
    <row r="226" spans="1:20" x14ac:dyDescent="0.35">
      <c r="A226" s="4"/>
      <c r="B226" s="4"/>
      <c r="C226" s="100"/>
      <c r="D226" s="4"/>
      <c r="E226" s="4"/>
      <c r="F226" s="4"/>
      <c r="G226" s="4"/>
      <c r="H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</row>
    <row r="227" spans="1:20" x14ac:dyDescent="0.35">
      <c r="A227" s="4"/>
      <c r="B227" s="4"/>
      <c r="C227" s="100"/>
      <c r="D227" s="4"/>
      <c r="E227" s="4"/>
      <c r="F227" s="4"/>
      <c r="G227" s="4"/>
      <c r="H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</row>
    <row r="228" spans="1:20" x14ac:dyDescent="0.35">
      <c r="A228" s="4"/>
      <c r="B228" s="4"/>
      <c r="C228" s="100"/>
      <c r="D228" s="4"/>
      <c r="E228" s="4"/>
      <c r="F228" s="4"/>
      <c r="G228" s="4"/>
      <c r="H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</row>
    <row r="229" spans="1:20" x14ac:dyDescent="0.35">
      <c r="A229" s="4"/>
      <c r="B229" s="4"/>
      <c r="C229" s="100"/>
      <c r="D229" s="4"/>
      <c r="E229" s="4"/>
      <c r="F229" s="4"/>
      <c r="G229" s="4"/>
      <c r="H229" s="4"/>
      <c r="J229" s="4"/>
      <c r="K229" s="4"/>
      <c r="L229" s="4"/>
      <c r="N229" s="4"/>
      <c r="O229" s="4"/>
      <c r="P229" s="4"/>
      <c r="Q229" s="4"/>
      <c r="R229" s="4"/>
      <c r="S229" s="4"/>
      <c r="T229" s="4"/>
    </row>
    <row r="230" spans="1:20" x14ac:dyDescent="0.35">
      <c r="A230" s="4"/>
      <c r="B230" s="4"/>
      <c r="C230" s="100"/>
      <c r="D230" s="4"/>
      <c r="E230" s="4"/>
      <c r="F230" s="4"/>
      <c r="G230" s="4"/>
      <c r="H230" s="4"/>
      <c r="J230" s="4"/>
      <c r="K230" s="4"/>
      <c r="L230" s="4"/>
      <c r="N230" s="4"/>
      <c r="O230" s="4"/>
      <c r="P230" s="4"/>
      <c r="Q230" s="4"/>
      <c r="R230" s="4"/>
      <c r="S230" s="4"/>
      <c r="T230" s="4"/>
    </row>
    <row r="231" spans="1:20" x14ac:dyDescent="0.35">
      <c r="A231" s="4"/>
      <c r="B231" s="4"/>
      <c r="C231" s="100"/>
      <c r="D231" s="4"/>
      <c r="E231" s="4"/>
      <c r="F231" s="4"/>
      <c r="G231" s="4"/>
      <c r="H231" s="4"/>
      <c r="J231" s="4"/>
      <c r="K231" s="4"/>
      <c r="N231" s="4"/>
      <c r="O231" s="4"/>
      <c r="P231" s="4"/>
      <c r="Q231" s="4"/>
      <c r="R231" s="4"/>
      <c r="S231" s="4"/>
      <c r="T231" s="4"/>
    </row>
    <row r="232" spans="1:20" x14ac:dyDescent="0.35">
      <c r="A232" s="4"/>
      <c r="B232" s="4"/>
      <c r="C232" s="100"/>
      <c r="D232" s="4"/>
      <c r="E232" s="4"/>
      <c r="F232" s="4"/>
      <c r="G232" s="4"/>
      <c r="H232" s="4"/>
      <c r="J232" s="4"/>
      <c r="K232" s="4"/>
      <c r="N232" s="4"/>
      <c r="O232" s="4"/>
      <c r="P232" s="4"/>
      <c r="Q232" s="4"/>
      <c r="R232" s="4"/>
      <c r="S232" s="4"/>
      <c r="T232" s="4"/>
    </row>
    <row r="233" spans="1:20" x14ac:dyDescent="0.35">
      <c r="A233" s="4"/>
      <c r="B233" s="4"/>
      <c r="C233" s="100"/>
      <c r="D233" s="4"/>
      <c r="E233" s="4"/>
      <c r="F233" s="4"/>
      <c r="G233" s="4"/>
      <c r="H233" s="4"/>
      <c r="J233" s="4"/>
      <c r="K233" s="4"/>
      <c r="N233" s="4"/>
      <c r="O233" s="4"/>
      <c r="P233" s="4"/>
      <c r="Q233" s="4"/>
      <c r="R233" s="4"/>
      <c r="S233" s="4"/>
      <c r="T233" s="4"/>
    </row>
    <row r="234" spans="1:20" x14ac:dyDescent="0.35">
      <c r="A234" s="4"/>
      <c r="B234" s="4"/>
      <c r="C234" s="100"/>
      <c r="D234" s="4"/>
      <c r="E234" s="4"/>
      <c r="F234" s="4"/>
      <c r="G234" s="4"/>
      <c r="H234" s="4"/>
      <c r="J234" s="4"/>
      <c r="K234" s="4"/>
      <c r="N234" s="4"/>
      <c r="O234" s="4"/>
      <c r="P234" s="4"/>
      <c r="Q234" s="4"/>
      <c r="R234" s="4"/>
      <c r="S234" s="4"/>
      <c r="T234" s="4"/>
    </row>
    <row r="235" spans="1:20" x14ac:dyDescent="0.35">
      <c r="A235" s="4"/>
      <c r="B235" s="4"/>
      <c r="C235" s="100"/>
      <c r="D235" s="4"/>
      <c r="E235" s="4"/>
      <c r="F235" s="4"/>
      <c r="G235" s="4"/>
      <c r="H235" s="4"/>
      <c r="J235" s="4"/>
      <c r="K235" s="4"/>
      <c r="N235" s="4"/>
      <c r="O235" s="4"/>
      <c r="P235" s="4"/>
      <c r="Q235" s="4"/>
      <c r="R235" s="4"/>
      <c r="S235" s="4"/>
      <c r="T235" s="4"/>
    </row>
    <row r="236" spans="1:20" x14ac:dyDescent="0.35">
      <c r="A236" s="4"/>
      <c r="B236" s="4"/>
      <c r="C236" s="100"/>
      <c r="D236" s="4"/>
      <c r="E236" s="4"/>
      <c r="F236" s="4"/>
      <c r="G236" s="4"/>
      <c r="H236" s="4"/>
      <c r="J236" s="4"/>
      <c r="K236" s="4"/>
      <c r="N236" s="4"/>
      <c r="O236" s="4"/>
      <c r="Q236" s="4"/>
      <c r="R236" s="4"/>
      <c r="S236" s="4"/>
      <c r="T236" s="4"/>
    </row>
    <row r="237" spans="1:20" x14ac:dyDescent="0.35">
      <c r="A237" s="4"/>
      <c r="B237" s="4"/>
      <c r="C237" s="100"/>
      <c r="D237" s="4"/>
      <c r="E237" s="4"/>
      <c r="F237" s="4"/>
      <c r="G237" s="4"/>
      <c r="H237" s="4"/>
      <c r="J237" s="4"/>
      <c r="K237" s="4"/>
      <c r="N237" s="4"/>
      <c r="O237" s="4"/>
      <c r="Q237" s="4"/>
      <c r="R237" s="4"/>
      <c r="S237" s="4"/>
      <c r="T237" s="4"/>
    </row>
    <row r="238" spans="1:20" x14ac:dyDescent="0.35">
      <c r="A238" s="4"/>
      <c r="B238" s="4"/>
      <c r="C238" s="100"/>
      <c r="D238" s="4"/>
      <c r="E238" s="4"/>
      <c r="F238" s="4"/>
      <c r="G238" s="4"/>
      <c r="K238" s="4"/>
      <c r="N238" s="4"/>
      <c r="O238" s="4"/>
    </row>
    <row r="239" spans="1:20" x14ac:dyDescent="0.35">
      <c r="A239" s="4"/>
      <c r="B239" s="4"/>
      <c r="C239" s="100"/>
      <c r="D239" s="4"/>
      <c r="E239" s="4"/>
      <c r="F239" s="4"/>
      <c r="G239" s="4"/>
      <c r="K239" s="4"/>
      <c r="N239" s="4"/>
      <c r="O239" s="4"/>
    </row>
    <row r="240" spans="1:20" x14ac:dyDescent="0.35">
      <c r="A240" s="4"/>
      <c r="B240" s="4"/>
      <c r="C240" s="100"/>
      <c r="D240" s="4"/>
      <c r="E240" s="4"/>
      <c r="G240" s="4"/>
      <c r="K240" s="4"/>
      <c r="N240" s="4"/>
      <c r="O240" s="4"/>
    </row>
    <row r="241" spans="1:15" x14ac:dyDescent="0.35">
      <c r="A241" s="4"/>
      <c r="B241" s="4"/>
      <c r="C241" s="100"/>
      <c r="D241" s="4"/>
      <c r="E241" s="4"/>
      <c r="G241" s="4"/>
      <c r="O241" s="4"/>
    </row>
    <row r="242" spans="1:15" x14ac:dyDescent="0.35">
      <c r="A242" s="4"/>
      <c r="B242" s="4"/>
      <c r="C242" s="100"/>
      <c r="D242" s="4"/>
      <c r="E242" s="4"/>
      <c r="G242" s="4"/>
      <c r="O242" s="4"/>
    </row>
    <row r="243" spans="1:15" x14ac:dyDescent="0.35">
      <c r="A243" s="4"/>
      <c r="B243" s="4"/>
      <c r="C243" s="100"/>
      <c r="D243" s="4"/>
      <c r="E243" s="4"/>
      <c r="G243" s="4"/>
    </row>
    <row r="244" spans="1:15" x14ac:dyDescent="0.35">
      <c r="A244" s="4"/>
      <c r="B244" s="4"/>
      <c r="C244" s="100"/>
      <c r="D244" s="4"/>
      <c r="E244" s="4"/>
      <c r="G244" s="4"/>
    </row>
    <row r="245" spans="1:15" x14ac:dyDescent="0.35">
      <c r="A245" s="4"/>
      <c r="B245" s="4"/>
      <c r="C245" s="100"/>
      <c r="D245" s="4"/>
      <c r="E245" s="4"/>
      <c r="G245" s="4"/>
    </row>
    <row r="246" spans="1:15" x14ac:dyDescent="0.35">
      <c r="A246" s="4"/>
      <c r="B246" s="4"/>
      <c r="C246" s="100"/>
      <c r="D246" s="4"/>
      <c r="E246" s="4"/>
      <c r="G246" s="4"/>
    </row>
    <row r="247" spans="1:15" x14ac:dyDescent="0.35">
      <c r="A247" s="4"/>
      <c r="B247" s="4"/>
      <c r="C247" s="100"/>
      <c r="D247" s="4"/>
      <c r="E247" s="4"/>
      <c r="G247" s="4"/>
    </row>
    <row r="248" spans="1:15" x14ac:dyDescent="0.35">
      <c r="A248" s="4"/>
      <c r="B248" s="4"/>
      <c r="C248" s="100"/>
      <c r="D248" s="4"/>
      <c r="E248" s="4"/>
      <c r="G248" s="4"/>
    </row>
    <row r="249" spans="1:15" x14ac:dyDescent="0.35">
      <c r="A249" s="4"/>
      <c r="B249" s="4"/>
      <c r="C249" s="100"/>
      <c r="D249" s="4"/>
      <c r="E249" s="4"/>
      <c r="G249" s="4"/>
    </row>
    <row r="250" spans="1:15" x14ac:dyDescent="0.35">
      <c r="A250" s="4"/>
      <c r="B250" s="4"/>
      <c r="C250" s="100"/>
      <c r="D250" s="4"/>
      <c r="E250" s="4"/>
      <c r="G250" s="4"/>
    </row>
    <row r="251" spans="1:15" x14ac:dyDescent="0.35">
      <c r="A251" s="4"/>
      <c r="B251" s="4"/>
      <c r="C251" s="100"/>
      <c r="D251" s="4"/>
      <c r="E251" s="4"/>
      <c r="G251" s="4"/>
    </row>
    <row r="252" spans="1:15" x14ac:dyDescent="0.35">
      <c r="A252" s="4"/>
      <c r="B252" s="4"/>
      <c r="C252" s="100"/>
      <c r="D252" s="4"/>
      <c r="E252" s="4"/>
      <c r="G252" s="4"/>
    </row>
    <row r="253" spans="1:15" x14ac:dyDescent="0.35">
      <c r="A253" s="4"/>
      <c r="B253" s="4"/>
      <c r="C253" s="100"/>
      <c r="D253" s="4"/>
      <c r="E253" s="4"/>
      <c r="G253" s="4"/>
    </row>
    <row r="254" spans="1:15" x14ac:dyDescent="0.35">
      <c r="A254" s="4"/>
      <c r="B254" s="4"/>
      <c r="C254" s="100"/>
      <c r="D254" s="4"/>
      <c r="E254" s="4"/>
      <c r="G254" s="4"/>
    </row>
    <row r="255" spans="1:15" x14ac:dyDescent="0.35">
      <c r="A255" s="4"/>
      <c r="B255" s="4"/>
      <c r="C255" s="100"/>
      <c r="D255" s="4"/>
      <c r="E255" s="4"/>
      <c r="G255" s="4"/>
    </row>
    <row r="256" spans="1:15" x14ac:dyDescent="0.35">
      <c r="A256" s="4"/>
      <c r="B256" s="4"/>
      <c r="C256" s="100"/>
      <c r="D256" s="4"/>
      <c r="E256" s="4"/>
      <c r="G256" s="4"/>
    </row>
    <row r="257" spans="1:7" x14ac:dyDescent="0.35">
      <c r="A257" s="4"/>
      <c r="B257" s="4"/>
      <c r="C257" s="100"/>
      <c r="D257" s="4"/>
      <c r="E257" s="4"/>
      <c r="G257" s="4"/>
    </row>
    <row r="258" spans="1:7" x14ac:dyDescent="0.35">
      <c r="A258" s="4"/>
      <c r="B258" s="4"/>
      <c r="C258" s="100"/>
      <c r="D258" s="4"/>
      <c r="E258" s="4"/>
      <c r="G258" s="4"/>
    </row>
    <row r="259" spans="1:7" x14ac:dyDescent="0.35">
      <c r="A259" s="4"/>
      <c r="B259" s="4"/>
      <c r="C259" s="100"/>
      <c r="D259" s="4"/>
      <c r="E259" s="4"/>
      <c r="G259" s="4"/>
    </row>
    <row r="260" spans="1:7" x14ac:dyDescent="0.35">
      <c r="A260" s="4"/>
      <c r="B260" s="4"/>
      <c r="C260" s="100"/>
      <c r="D260" s="4"/>
      <c r="E260" s="4"/>
      <c r="G260" s="4"/>
    </row>
    <row r="261" spans="1:7" x14ac:dyDescent="0.35">
      <c r="A261" s="4"/>
      <c r="B261" s="4"/>
      <c r="C261" s="100"/>
      <c r="D261" s="4"/>
      <c r="E261" s="4"/>
      <c r="G261" s="4"/>
    </row>
    <row r="262" spans="1:7" x14ac:dyDescent="0.35">
      <c r="A262" s="4"/>
      <c r="B262" s="4"/>
      <c r="C262" s="100"/>
      <c r="D262" s="4"/>
      <c r="E262" s="4"/>
      <c r="G262" s="4"/>
    </row>
    <row r="263" spans="1:7" x14ac:dyDescent="0.35">
      <c r="A263" s="4"/>
      <c r="B263" s="4"/>
      <c r="C263" s="100"/>
      <c r="D263" s="4"/>
      <c r="E263" s="4"/>
      <c r="G263" s="4"/>
    </row>
    <row r="264" spans="1:7" x14ac:dyDescent="0.35">
      <c r="A264" s="4"/>
      <c r="B264" s="4"/>
      <c r="C264" s="100"/>
      <c r="D264" s="4"/>
      <c r="E264" s="4"/>
    </row>
    <row r="265" spans="1:7" x14ac:dyDescent="0.35">
      <c r="A265" s="4"/>
      <c r="B265" s="4"/>
      <c r="C265" s="100"/>
      <c r="D265" s="4"/>
      <c r="E265" s="4"/>
    </row>
    <row r="266" spans="1:7" x14ac:dyDescent="0.35">
      <c r="A266" s="4"/>
      <c r="B266" s="4"/>
      <c r="C266" s="100"/>
      <c r="D266" s="4"/>
      <c r="E266" s="4"/>
    </row>
    <row r="267" spans="1:7" x14ac:dyDescent="0.35">
      <c r="A267" s="4"/>
      <c r="B267" s="4"/>
      <c r="C267" s="100"/>
      <c r="D267" s="4"/>
    </row>
    <row r="268" spans="1:7" x14ac:dyDescent="0.35">
      <c r="A268" s="4"/>
      <c r="B268" s="4"/>
      <c r="C268" s="100"/>
      <c r="D268" s="4"/>
    </row>
    <row r="269" spans="1:7" x14ac:dyDescent="0.35">
      <c r="A269" s="4"/>
      <c r="B269" s="4"/>
      <c r="C269" s="100"/>
      <c r="D269" s="4"/>
    </row>
    <row r="270" spans="1:7" x14ac:dyDescent="0.35">
      <c r="A270" s="4"/>
      <c r="B270" s="4"/>
      <c r="C270" s="100"/>
      <c r="D270" s="4"/>
    </row>
    <row r="271" spans="1:7" x14ac:dyDescent="0.35">
      <c r="A271" s="4"/>
      <c r="B271" s="4"/>
      <c r="C271" s="100"/>
      <c r="D271" s="4"/>
    </row>
    <row r="272" spans="1:7" x14ac:dyDescent="0.35">
      <c r="A272" s="4"/>
      <c r="B272" s="4"/>
      <c r="C272" s="100"/>
      <c r="D272" s="4"/>
    </row>
    <row r="273" spans="4:4" x14ac:dyDescent="0.35">
      <c r="D273" s="4"/>
    </row>
  </sheetData>
  <sortState ref="H8:K12">
    <sortCondition ref="H8:H12"/>
  </sortState>
  <mergeCells count="1">
    <mergeCell ref="D1:L1"/>
  </mergeCells>
  <phoneticPr fontId="5" type="noConversion"/>
  <pageMargins left="0.39370078740157483" right="0.39370078740157483" top="0.19685039370078741" bottom="0.19685039370078741" header="0" footer="0"/>
  <pageSetup paperSize="9" scale="59" fitToHeight="0" orientation="portrait" horizontalDpi="4294967293" verticalDpi="4294967293" r:id="rId1"/>
  <extLst>
    <ext xmlns:mx="http://schemas.microsoft.com/office/mac/excel/2008/main" uri="{64002731-A6B0-56B0-2670-7721B7C09600}">
      <mx:PLV Mode="0" OnePage="0" WScale="10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8.77734375" defaultRowHeight="14.4" x14ac:dyDescent="0.3"/>
  <sheetData/>
  <pageMargins left="0.7" right="0.7" top="0.75" bottom="0.75" header="0.3" footer="0.3"/>
  <pageSetup paperSize="9" orientation="portrait" horizontalDpi="4294967293" verticalDpi="0" r:id="rId1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8.77734375" defaultRowHeight="14.4" x14ac:dyDescent="0.3"/>
  <sheetData/>
  <pageMargins left="0.7" right="0.7" top="0.75" bottom="0.75" header="0.3" footer="0.3"/>
  <pageSetup paperSize="9" orientation="portrait" horizontalDpi="4294967293" verticalDpi="0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Company>Grizli777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djkrcosty</dc:creator>
  <cp:lastModifiedBy>Philip Burns</cp:lastModifiedBy>
  <cp:lastPrinted>2019-09-10T07:43:13Z</cp:lastPrinted>
  <dcterms:created xsi:type="dcterms:W3CDTF">2013-08-29T10:38:30Z</dcterms:created>
  <dcterms:modified xsi:type="dcterms:W3CDTF">2019-09-10T07:43:14Z</dcterms:modified>
</cp:coreProperties>
</file>