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Philip\Dropbox\Board\"/>
    </mc:Choice>
  </mc:AlternateContent>
  <bookViews>
    <workbookView xWindow="0" yWindow="0" windowWidth="20490" windowHeight="77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Sheet1!$A$1:$K$87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74" i="1" l="1"/>
  <c r="I7" i="1"/>
  <c r="I12" i="1"/>
  <c r="I16" i="1"/>
  <c r="I24" i="1"/>
  <c r="I41" i="1"/>
  <c r="I47" i="1"/>
  <c r="I52" i="1"/>
  <c r="I55" i="1"/>
  <c r="I65" i="1"/>
  <c r="I67" i="1"/>
  <c r="E67" i="1"/>
  <c r="J67" i="1"/>
  <c r="I86" i="1"/>
  <c r="J86" i="1"/>
  <c r="J85" i="1"/>
  <c r="J74" i="1"/>
  <c r="J75" i="1"/>
  <c r="J76" i="1"/>
  <c r="J77" i="1"/>
  <c r="J78" i="1"/>
  <c r="J79" i="1"/>
  <c r="J80" i="1"/>
  <c r="J81" i="1"/>
  <c r="J82" i="1"/>
  <c r="J83" i="1"/>
  <c r="J84" i="1"/>
  <c r="D73" i="1"/>
  <c r="D6" i="1"/>
  <c r="D43" i="1"/>
  <c r="D47" i="1"/>
  <c r="D65" i="1"/>
  <c r="D84" i="1"/>
  <c r="I69" i="1"/>
  <c r="D72" i="1"/>
  <c r="D67" i="1"/>
</calcChain>
</file>

<file path=xl/sharedStrings.xml><?xml version="1.0" encoding="utf-8"?>
<sst xmlns="http://schemas.openxmlformats.org/spreadsheetml/2006/main" count="144" uniqueCount="125">
  <si>
    <t>Income</t>
  </si>
  <si>
    <t>Direct Credit</t>
  </si>
  <si>
    <t>General Offering</t>
  </si>
  <si>
    <t>PIM</t>
  </si>
  <si>
    <t>Expenses</t>
  </si>
  <si>
    <t>Stipend</t>
  </si>
  <si>
    <t>NCB</t>
  </si>
  <si>
    <t>Superannuation</t>
  </si>
  <si>
    <t>Closing balance</t>
  </si>
  <si>
    <t>Weekly offering analysis</t>
  </si>
  <si>
    <t>Total Income</t>
  </si>
  <si>
    <t>Total expenses</t>
  </si>
  <si>
    <t>Budgeted Weekly offering</t>
  </si>
  <si>
    <t>C4M</t>
  </si>
  <si>
    <t>AFES</t>
  </si>
  <si>
    <t>subtotal</t>
  </si>
  <si>
    <t>donations</t>
  </si>
  <si>
    <t>TOTAL EXPENSES</t>
  </si>
  <si>
    <t>Net gain for period</t>
  </si>
  <si>
    <t>Mission Support</t>
  </si>
  <si>
    <t>opening</t>
  </si>
  <si>
    <t>Oct 5 wks</t>
  </si>
  <si>
    <t>Nov 4 wks</t>
  </si>
  <si>
    <t>Dec 5 wks</t>
  </si>
  <si>
    <t>July 5 wks</t>
  </si>
  <si>
    <t>Aug 4 wks</t>
  </si>
  <si>
    <t>Sep 4 wks</t>
  </si>
  <si>
    <t>Jan 4 wks</t>
  </si>
  <si>
    <t>outgoing</t>
  </si>
  <si>
    <t>closing</t>
  </si>
  <si>
    <t>Feb 4 wks</t>
  </si>
  <si>
    <t>Terence Bell</t>
  </si>
  <si>
    <t>Mar 4 wks</t>
  </si>
  <si>
    <t>Apr 5 wks</t>
  </si>
  <si>
    <t>May 4 wks</t>
  </si>
  <si>
    <t>June 4 wks</t>
  </si>
  <si>
    <t>May &amp; june</t>
  </si>
  <si>
    <t>2017-18</t>
  </si>
  <si>
    <t>Keyboard</t>
  </si>
  <si>
    <t xml:space="preserve">insurance </t>
  </si>
  <si>
    <t>&amp; levies</t>
  </si>
  <si>
    <t>TOTAL INCOME</t>
  </si>
  <si>
    <t>Opening balance all accounts</t>
  </si>
  <si>
    <t>All Acounts</t>
  </si>
  <si>
    <t>Car Parking</t>
  </si>
  <si>
    <t>Donation -Adams family</t>
  </si>
  <si>
    <t>GST</t>
  </si>
  <si>
    <t xml:space="preserve"> refund</t>
  </si>
  <si>
    <t>Steve Blyth</t>
  </si>
  <si>
    <t>52 wks</t>
  </si>
  <si>
    <t>manse costs</t>
  </si>
  <si>
    <t>total</t>
  </si>
  <si>
    <t xml:space="preserve">Income Statement for period covering 01/7/17 to30/6/18 </t>
  </si>
  <si>
    <t>$1165 to ea missionary</t>
  </si>
  <si>
    <t>Tranters</t>
  </si>
  <si>
    <t>Presaid</t>
  </si>
  <si>
    <t>Nuer bibles</t>
  </si>
  <si>
    <t>Motor Yat</t>
  </si>
  <si>
    <t>Bibles4persecuted</t>
  </si>
  <si>
    <t>Car park -legacy</t>
  </si>
  <si>
    <t>Donation for AFES</t>
  </si>
  <si>
    <t>Evangelism grant - scots day out</t>
  </si>
  <si>
    <t>Funerals</t>
  </si>
  <si>
    <t xml:space="preserve">Hall hire </t>
  </si>
  <si>
    <t>Interest</t>
  </si>
  <si>
    <t>Neighbour, pressure cleaning</t>
  </si>
  <si>
    <t>Photocopying</t>
  </si>
  <si>
    <t>Wedding</t>
  </si>
  <si>
    <t>Advertising</t>
  </si>
  <si>
    <t>Church/hall electricity</t>
  </si>
  <si>
    <t>Church/hall gas</t>
  </si>
  <si>
    <t>Church/hall rates</t>
  </si>
  <si>
    <t>Church/hall water</t>
  </si>
  <si>
    <t>Fire extinguisher check</t>
  </si>
  <si>
    <t>Kitchen/cleaning supplies</t>
  </si>
  <si>
    <t>Photocopier</t>
  </si>
  <si>
    <t>Pulpit supply</t>
  </si>
  <si>
    <t>Repairs- door lock, carpet clean</t>
  </si>
  <si>
    <t>Scots day out</t>
  </si>
  <si>
    <t>Telstra directory</t>
  </si>
  <si>
    <t>Heating the hall</t>
  </si>
  <si>
    <t>Safety film church doors</t>
  </si>
  <si>
    <t>Survey of manse property</t>
  </si>
  <si>
    <t>Fence -half of</t>
  </si>
  <si>
    <t>Rates</t>
  </si>
  <si>
    <t>Repairs electrical. lights, stove</t>
  </si>
  <si>
    <t>Stove - 2nd hand</t>
  </si>
  <si>
    <t>Disability insurance</t>
  </si>
  <si>
    <t>General insurance</t>
  </si>
  <si>
    <t>Long service leave</t>
  </si>
  <si>
    <t xml:space="preserve">Presbytery levy </t>
  </si>
  <si>
    <t>Public liability insurance</t>
  </si>
  <si>
    <t>Safe church levy</t>
  </si>
  <si>
    <t>Manse elec</t>
  </si>
  <si>
    <t>Manse gas</t>
  </si>
  <si>
    <t>Manse water</t>
  </si>
  <si>
    <t>Books/name tags</t>
  </si>
  <si>
    <t>Council grant for heating</t>
  </si>
  <si>
    <t>Building fund</t>
  </si>
  <si>
    <t xml:space="preserve">Keith </t>
  </si>
  <si>
    <t>Philip</t>
  </si>
  <si>
    <t>salary</t>
  </si>
  <si>
    <t>mission</t>
  </si>
  <si>
    <t>manse</t>
  </si>
  <si>
    <t xml:space="preserve">extra </t>
  </si>
  <si>
    <t>expenses</t>
  </si>
  <si>
    <t xml:space="preserve">main </t>
  </si>
  <si>
    <t>offerings</t>
  </si>
  <si>
    <t>appeals</t>
  </si>
  <si>
    <t>Donation -Balsillie family</t>
  </si>
  <si>
    <t>Donation- Anonymous</t>
  </si>
  <si>
    <t>Hall -Bush walkers club</t>
  </si>
  <si>
    <t>Hall -Caledonians</t>
  </si>
  <si>
    <t>PTC</t>
  </si>
  <si>
    <t>PTC hall 2016,2018</t>
  </si>
  <si>
    <t>Donation to Creek St</t>
  </si>
  <si>
    <t>PCV for camps</t>
  </si>
  <si>
    <t>Manse internet &amp; phone</t>
  </si>
  <si>
    <t>Ministry Family Camp</t>
  </si>
  <si>
    <t>GMP</t>
  </si>
  <si>
    <t>Camps</t>
  </si>
  <si>
    <t>CCLI licence music</t>
  </si>
  <si>
    <t>Chaplaincy</t>
  </si>
  <si>
    <t>SW Vic Presbytery fire</t>
  </si>
  <si>
    <t>Defibrilllator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</si>
</sst>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164" formatCode="&quot;$&quot;#,##0.00"/>
    <numFmt numFmtId="165" formatCode="&quot;$&quot;#,##0"/>
  </numFmts>
  <fonts count="1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000000"/>
      <name val="Calibri"/>
      <scheme val="minor"/>
    </font>
    <font>
      <sz val="12"/>
      <color rgb="FF000000"/>
      <name val="Calibri"/>
      <scheme val="minor"/>
    </font>
    <font>
      <b/>
      <sz val="12"/>
      <color theme="1"/>
      <name val="Arial"/>
    </font>
    <font>
      <sz val="12"/>
      <color theme="1"/>
      <name val="Arial"/>
    </font>
    <font>
      <sz val="12"/>
      <name val="Arial"/>
    </font>
    <font>
      <b/>
      <sz val="12"/>
      <color rgb="FF000000"/>
      <name val="Arial"/>
    </font>
    <font>
      <sz val="12"/>
      <color rgb="FF000000"/>
      <name val="Arial"/>
    </font>
    <font>
      <sz val="12"/>
      <color rgb="FFFF0000"/>
      <name val="Arial"/>
    </font>
    <font>
      <b/>
      <sz val="12"/>
      <name val="Arial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0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8">
    <xf numFmtId="0" fontId="0" fillId="0" borderId="0" xfId="0"/>
    <xf numFmtId="49" fontId="4" fillId="0" borderId="0" xfId="0" applyNumberFormat="1" applyFont="1" applyFill="1" applyBorder="1"/>
    <xf numFmtId="49" fontId="1" fillId="0" borderId="0" xfId="0" applyNumberFormat="1" applyFont="1" applyFill="1"/>
    <xf numFmtId="0" fontId="1" fillId="0" borderId="0" xfId="0" applyFont="1" applyFill="1"/>
    <xf numFmtId="1" fontId="1" fillId="0" borderId="0" xfId="0" applyNumberFormat="1" applyFont="1" applyFill="1" applyAlignment="1">
      <alignment horizontal="right"/>
    </xf>
    <xf numFmtId="49" fontId="1" fillId="0" borderId="0" xfId="0" applyNumberFormat="1" applyFont="1" applyFill="1" applyBorder="1"/>
    <xf numFmtId="0" fontId="1" fillId="0" borderId="0" xfId="0" applyNumberFormat="1" applyFont="1" applyFill="1" applyAlignment="1">
      <alignment horizontal="right"/>
    </xf>
    <xf numFmtId="0" fontId="1" fillId="0" borderId="0" xfId="0" applyNumberFormat="1" applyFont="1" applyFill="1"/>
    <xf numFmtId="0" fontId="1" fillId="0" borderId="5" xfId="0" applyFont="1" applyFill="1" applyBorder="1"/>
    <xf numFmtId="2" fontId="1" fillId="0" borderId="0" xfId="0" applyNumberFormat="1" applyFont="1" applyFill="1"/>
    <xf numFmtId="2" fontId="1" fillId="0" borderId="0" xfId="0" applyNumberFormat="1" applyFont="1" applyFill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/>
    <xf numFmtId="49" fontId="4" fillId="0" borderId="5" xfId="0" applyNumberFormat="1" applyFont="1" applyFill="1" applyBorder="1"/>
    <xf numFmtId="164" fontId="1" fillId="0" borderId="0" xfId="0" applyNumberFormat="1" applyFont="1" applyFill="1"/>
    <xf numFmtId="1" fontId="1" fillId="0" borderId="0" xfId="0" applyNumberFormat="1" applyFont="1" applyFill="1"/>
    <xf numFmtId="164" fontId="4" fillId="0" borderId="0" xfId="0" applyNumberFormat="1" applyFont="1" applyFill="1" applyBorder="1"/>
    <xf numFmtId="0" fontId="1" fillId="0" borderId="0" xfId="0" applyFont="1" applyFill="1" applyBorder="1"/>
    <xf numFmtId="164" fontId="4" fillId="0" borderId="0" xfId="0" applyNumberFormat="1" applyFont="1" applyFill="1"/>
    <xf numFmtId="0" fontId="4" fillId="0" borderId="0" xfId="0" applyFont="1" applyFill="1" applyBorder="1"/>
    <xf numFmtId="49" fontId="1" fillId="0" borderId="0" xfId="0" applyNumberFormat="1" applyFont="1" applyFill="1" applyBorder="1" applyAlignment="1"/>
    <xf numFmtId="164" fontId="6" fillId="0" borderId="0" xfId="0" applyNumberFormat="1" applyFont="1" applyBorder="1"/>
    <xf numFmtId="8" fontId="1" fillId="0" borderId="0" xfId="0" applyNumberFormat="1" applyFont="1" applyFill="1" applyBorder="1"/>
    <xf numFmtId="8" fontId="1" fillId="0" borderId="0" xfId="0" applyNumberFormat="1" applyFont="1" applyFill="1"/>
    <xf numFmtId="164" fontId="1" fillId="0" borderId="0" xfId="0" applyNumberFormat="1" applyFont="1" applyFill="1" applyBorder="1"/>
    <xf numFmtId="49" fontId="4" fillId="0" borderId="0" xfId="0" applyNumberFormat="1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right"/>
    </xf>
    <xf numFmtId="0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8" fontId="7" fillId="0" borderId="0" xfId="0" applyNumberFormat="1" applyFont="1" applyFill="1"/>
    <xf numFmtId="49" fontId="1" fillId="0" borderId="5" xfId="0" applyNumberFormat="1" applyFont="1" applyFill="1" applyBorder="1" applyAlignment="1"/>
    <xf numFmtId="49" fontId="8" fillId="0" borderId="1" xfId="0" applyNumberFormat="1" applyFont="1" applyFill="1" applyBorder="1"/>
    <xf numFmtId="49" fontId="9" fillId="0" borderId="1" xfId="0" applyNumberFormat="1" applyFont="1" applyFill="1" applyBorder="1"/>
    <xf numFmtId="49" fontId="8" fillId="0" borderId="2" xfId="0" applyNumberFormat="1" applyFont="1" applyFill="1" applyBorder="1" applyAlignment="1"/>
    <xf numFmtId="49" fontId="8" fillId="0" borderId="3" xfId="0" applyNumberFormat="1" applyFont="1" applyFill="1" applyBorder="1" applyAlignment="1">
      <alignment horizontal="left"/>
    </xf>
    <xf numFmtId="49" fontId="8" fillId="0" borderId="3" xfId="0" applyNumberFormat="1" applyFont="1" applyFill="1" applyBorder="1" applyAlignment="1"/>
    <xf numFmtId="0" fontId="8" fillId="0" borderId="3" xfId="0" applyFont="1" applyFill="1" applyBorder="1"/>
    <xf numFmtId="49" fontId="8" fillId="0" borderId="3" xfId="0" applyNumberFormat="1" applyFont="1" applyFill="1" applyBorder="1"/>
    <xf numFmtId="0" fontId="9" fillId="0" borderId="3" xfId="0" applyFont="1" applyFill="1" applyBorder="1"/>
    <xf numFmtId="49" fontId="9" fillId="0" borderId="0" xfId="0" applyNumberFormat="1" applyFont="1" applyFill="1"/>
    <xf numFmtId="49" fontId="8" fillId="0" borderId="0" xfId="0" applyNumberFormat="1" applyFont="1" applyFill="1" applyBorder="1"/>
    <xf numFmtId="0" fontId="9" fillId="0" borderId="0" xfId="0" applyFont="1" applyFill="1"/>
    <xf numFmtId="49" fontId="9" fillId="0" borderId="0" xfId="0" applyNumberFormat="1" applyFont="1" applyFill="1" applyBorder="1"/>
    <xf numFmtId="49" fontId="8" fillId="0" borderId="4" xfId="0" applyNumberFormat="1" applyFont="1" applyFill="1" applyBorder="1"/>
    <xf numFmtId="165" fontId="9" fillId="0" borderId="0" xfId="0" applyNumberFormat="1" applyFont="1" applyFill="1"/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49" fontId="9" fillId="0" borderId="5" xfId="0" applyNumberFormat="1" applyFont="1" applyFill="1" applyBorder="1"/>
    <xf numFmtId="0" fontId="8" fillId="0" borderId="0" xfId="0" applyFont="1" applyFill="1"/>
    <xf numFmtId="0" fontId="9" fillId="0" borderId="5" xfId="0" applyFont="1" applyFill="1" applyBorder="1"/>
    <xf numFmtId="0" fontId="8" fillId="0" borderId="5" xfId="0" applyFont="1" applyFill="1" applyBorder="1"/>
    <xf numFmtId="49" fontId="8" fillId="0" borderId="5" xfId="0" applyNumberFormat="1" applyFont="1" applyFill="1" applyBorder="1"/>
    <xf numFmtId="164" fontId="9" fillId="0" borderId="0" xfId="0" applyNumberFormat="1" applyFont="1" applyFill="1"/>
    <xf numFmtId="164" fontId="10" fillId="0" borderId="0" xfId="0" applyNumberFormat="1" applyFont="1" applyFill="1" applyAlignment="1">
      <alignment horizontal="right"/>
    </xf>
    <xf numFmtId="164" fontId="9" fillId="0" borderId="0" xfId="0" applyNumberFormat="1" applyFont="1" applyFill="1" applyAlignment="1">
      <alignment horizontal="right"/>
    </xf>
    <xf numFmtId="49" fontId="8" fillId="0" borderId="0" xfId="0" applyNumberFormat="1" applyFont="1" applyFill="1"/>
    <xf numFmtId="0" fontId="11" fillId="0" borderId="5" xfId="0" applyFont="1" applyBorder="1"/>
    <xf numFmtId="49" fontId="12" fillId="0" borderId="0" xfId="0" applyNumberFormat="1" applyFont="1"/>
    <xf numFmtId="0" fontId="9" fillId="0" borderId="0" xfId="0" applyFont="1" applyFill="1" applyBorder="1"/>
    <xf numFmtId="165" fontId="8" fillId="0" borderId="0" xfId="0" applyNumberFormat="1" applyFont="1" applyFill="1"/>
    <xf numFmtId="49" fontId="9" fillId="0" borderId="4" xfId="0" applyNumberFormat="1" applyFont="1" applyFill="1" applyBorder="1"/>
    <xf numFmtId="0" fontId="9" fillId="0" borderId="6" xfId="0" applyFont="1" applyFill="1" applyBorder="1"/>
    <xf numFmtId="165" fontId="9" fillId="0" borderId="8" xfId="0" applyNumberFormat="1" applyFont="1" applyFill="1" applyBorder="1"/>
    <xf numFmtId="0" fontId="12" fillId="0" borderId="5" xfId="0" applyFont="1" applyFill="1" applyBorder="1"/>
    <xf numFmtId="0" fontId="8" fillId="0" borderId="0" xfId="0" applyFont="1" applyFill="1" applyBorder="1"/>
    <xf numFmtId="165" fontId="10" fillId="0" borderId="8" xfId="0" applyNumberFormat="1" applyFont="1" applyFill="1" applyBorder="1"/>
    <xf numFmtId="164" fontId="13" fillId="0" borderId="0" xfId="0" applyNumberFormat="1" applyFont="1" applyFill="1" applyBorder="1"/>
    <xf numFmtId="49" fontId="9" fillId="0" borderId="0" xfId="0" applyNumberFormat="1" applyFont="1" applyFill="1" applyBorder="1" applyAlignment="1"/>
    <xf numFmtId="3" fontId="9" fillId="0" borderId="0" xfId="0" applyNumberFormat="1" applyFont="1" applyFill="1" applyBorder="1"/>
    <xf numFmtId="0" fontId="9" fillId="0" borderId="9" xfId="0" applyFont="1" applyFill="1" applyBorder="1"/>
    <xf numFmtId="0" fontId="9" fillId="0" borderId="1" xfId="0" applyFont="1" applyFill="1" applyBorder="1"/>
    <xf numFmtId="3" fontId="9" fillId="0" borderId="10" xfId="0" applyNumberFormat="1" applyFont="1" applyFill="1" applyBorder="1"/>
    <xf numFmtId="49" fontId="8" fillId="0" borderId="0" xfId="0" applyNumberFormat="1" applyFont="1" applyFill="1" applyBorder="1" applyAlignment="1"/>
    <xf numFmtId="8" fontId="9" fillId="0" borderId="0" xfId="0" applyNumberFormat="1" applyFont="1" applyFill="1" applyBorder="1"/>
    <xf numFmtId="49" fontId="12" fillId="0" borderId="5" xfId="0" applyNumberFormat="1" applyFont="1" applyFill="1" applyBorder="1" applyAlignment="1">
      <alignment horizontal="left"/>
    </xf>
    <xf numFmtId="49" fontId="12" fillId="0" borderId="5" xfId="0" applyNumberFormat="1" applyFont="1" applyFill="1" applyBorder="1"/>
    <xf numFmtId="0" fontId="8" fillId="0" borderId="4" xfId="0" applyFont="1" applyFill="1" applyBorder="1"/>
    <xf numFmtId="8" fontId="9" fillId="0" borderId="0" xfId="0" applyNumberFormat="1" applyFont="1" applyFill="1"/>
    <xf numFmtId="3" fontId="9" fillId="0" borderId="0" xfId="0" applyNumberFormat="1" applyFont="1" applyFill="1" applyBorder="1" applyAlignment="1">
      <alignment horizontal="right"/>
    </xf>
    <xf numFmtId="164" fontId="9" fillId="0" borderId="0" xfId="0" applyNumberFormat="1" applyFont="1" applyFill="1" applyBorder="1"/>
    <xf numFmtId="0" fontId="9" fillId="0" borderId="8" xfId="0" applyFont="1" applyFill="1" applyBorder="1"/>
    <xf numFmtId="164" fontId="8" fillId="0" borderId="0" xfId="0" applyNumberFormat="1" applyFont="1" applyFill="1" applyBorder="1"/>
    <xf numFmtId="164" fontId="8" fillId="0" borderId="0" xfId="0" applyNumberFormat="1" applyFont="1" applyFill="1"/>
    <xf numFmtId="8" fontId="9" fillId="0" borderId="1" xfId="0" applyNumberFormat="1" applyFont="1" applyFill="1" applyBorder="1"/>
    <xf numFmtId="8" fontId="8" fillId="0" borderId="0" xfId="0" applyNumberFormat="1" applyFont="1" applyFill="1" applyBorder="1"/>
    <xf numFmtId="164" fontId="14" fillId="0" borderId="0" xfId="0" applyNumberFormat="1" applyFont="1" applyFill="1" applyBorder="1"/>
    <xf numFmtId="49" fontId="12" fillId="0" borderId="0" xfId="0" applyNumberFormat="1" applyFont="1" applyFill="1"/>
    <xf numFmtId="49" fontId="11" fillId="0" borderId="4" xfId="0" applyNumberFormat="1" applyFont="1" applyFill="1" applyBorder="1" applyAlignment="1">
      <alignment horizontal="left"/>
    </xf>
    <xf numFmtId="3" fontId="9" fillId="0" borderId="6" xfId="0" applyNumberFormat="1" applyFont="1" applyFill="1" applyBorder="1"/>
    <xf numFmtId="3" fontId="11" fillId="0" borderId="7" xfId="0" applyNumberFormat="1" applyFont="1" applyFill="1" applyBorder="1"/>
    <xf numFmtId="3" fontId="9" fillId="0" borderId="8" xfId="0" applyNumberFormat="1" applyFont="1" applyFill="1" applyBorder="1"/>
    <xf numFmtId="3" fontId="12" fillId="0" borderId="8" xfId="0" applyNumberFormat="1" applyFont="1" applyFill="1" applyBorder="1"/>
    <xf numFmtId="3" fontId="9" fillId="0" borderId="1" xfId="0" applyNumberFormat="1" applyFont="1" applyFill="1" applyBorder="1"/>
    <xf numFmtId="3" fontId="12" fillId="0" borderId="10" xfId="0" applyNumberFormat="1" applyFont="1" applyFill="1" applyBorder="1"/>
    <xf numFmtId="164" fontId="8" fillId="0" borderId="5" xfId="0" applyNumberFormat="1" applyFont="1" applyFill="1" applyBorder="1"/>
    <xf numFmtId="165" fontId="15" fillId="0" borderId="8" xfId="0" applyNumberFormat="1" applyFont="1" applyFill="1" applyBorder="1"/>
    <xf numFmtId="165" fontId="16" fillId="0" borderId="7" xfId="0" applyNumberFormat="1" applyFont="1" applyFill="1" applyBorder="1"/>
    <xf numFmtId="49" fontId="9" fillId="0" borderId="1" xfId="0" applyNumberFormat="1" applyFont="1" applyFill="1" applyBorder="1" applyAlignment="1">
      <alignment horizontal="left"/>
    </xf>
  </cellXfs>
  <cellStyles count="80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65"/>
  <sheetViews>
    <sheetView tabSelected="1" workbookViewId="0">
      <selection activeCell="H42" sqref="H42"/>
    </sheetView>
  </sheetViews>
  <sheetFormatPr defaultColWidth="8.85546875" defaultRowHeight="15.75" x14ac:dyDescent="0.25"/>
  <cols>
    <col min="1" max="1" width="3.7109375" style="3" customWidth="1"/>
    <col min="2" max="2" width="11.7109375" style="3" customWidth="1"/>
    <col min="3" max="3" width="16.85546875" style="3" customWidth="1"/>
    <col min="4" max="4" width="20.42578125" style="3" customWidth="1"/>
    <col min="5" max="5" width="13.7109375" style="3" customWidth="1"/>
    <col min="6" max="6" width="4.7109375" style="3" customWidth="1"/>
    <col min="7" max="7" width="15.7109375" style="3" customWidth="1"/>
    <col min="8" max="8" width="26.7109375" style="3" customWidth="1"/>
    <col min="9" max="9" width="12.42578125" style="3" customWidth="1"/>
    <col min="10" max="10" width="13.42578125" style="3" customWidth="1"/>
    <col min="11" max="11" width="4" style="3" hidden="1" customWidth="1"/>
    <col min="12" max="12" width="7.7109375" style="3" customWidth="1"/>
    <col min="13" max="13" width="10.140625" style="3" bestFit="1" customWidth="1"/>
    <col min="14" max="16384" width="8.85546875" style="3"/>
  </cols>
  <sheetData>
    <row r="1" spans="1:19" ht="24" customHeight="1" x14ac:dyDescent="0.25">
      <c r="A1" s="41"/>
      <c r="B1" s="31" t="s">
        <v>37</v>
      </c>
      <c r="C1" s="32"/>
      <c r="D1" s="97" t="s">
        <v>52</v>
      </c>
      <c r="E1" s="97"/>
      <c r="F1" s="97"/>
      <c r="G1" s="97"/>
      <c r="H1" s="97"/>
      <c r="I1" s="97"/>
      <c r="J1" s="97"/>
      <c r="K1" s="97"/>
      <c r="L1" s="2"/>
      <c r="M1" s="2"/>
      <c r="N1" s="2"/>
      <c r="O1" s="2"/>
      <c r="P1" s="2"/>
      <c r="Q1" s="2"/>
      <c r="R1" s="2"/>
      <c r="S1" s="2"/>
    </row>
    <row r="2" spans="1:19" x14ac:dyDescent="0.25">
      <c r="A2" s="41"/>
      <c r="B2" s="33" t="s">
        <v>0</v>
      </c>
      <c r="C2" s="34" t="s">
        <v>43</v>
      </c>
      <c r="D2" s="35" t="s">
        <v>15</v>
      </c>
      <c r="E2" s="36" t="s">
        <v>51</v>
      </c>
      <c r="F2" s="35"/>
      <c r="G2" s="37" t="s">
        <v>4</v>
      </c>
      <c r="H2" s="38"/>
      <c r="I2" s="35" t="s">
        <v>15</v>
      </c>
      <c r="J2" s="37" t="s">
        <v>51</v>
      </c>
      <c r="K2" s="39"/>
      <c r="L2" s="13"/>
      <c r="M2" s="2"/>
      <c r="N2" s="4"/>
      <c r="O2" s="2"/>
      <c r="P2" s="2"/>
      <c r="Q2" s="2"/>
      <c r="R2" s="2"/>
      <c r="S2" s="2"/>
    </row>
    <row r="3" spans="1:19" x14ac:dyDescent="0.25">
      <c r="A3" s="41"/>
      <c r="B3" s="40" t="s">
        <v>107</v>
      </c>
      <c r="C3" s="41"/>
      <c r="D3" s="42"/>
      <c r="E3" s="41"/>
      <c r="F3" s="42"/>
      <c r="G3" s="43" t="s">
        <v>101</v>
      </c>
      <c r="H3" s="42" t="s">
        <v>5</v>
      </c>
      <c r="I3" s="44"/>
      <c r="J3" s="45">
        <v>35436</v>
      </c>
      <c r="K3" s="39"/>
      <c r="L3" s="2"/>
      <c r="M3" s="2"/>
      <c r="N3" s="6"/>
      <c r="O3" s="2"/>
      <c r="P3" s="2"/>
      <c r="Q3" s="2"/>
      <c r="R3" s="2"/>
      <c r="S3" s="2"/>
    </row>
    <row r="4" spans="1:19" x14ac:dyDescent="0.25">
      <c r="A4" s="41"/>
      <c r="B4" s="42"/>
      <c r="C4" s="42" t="s">
        <v>1</v>
      </c>
      <c r="D4" s="46"/>
      <c r="E4" s="45">
        <v>28779</v>
      </c>
      <c r="F4" s="41"/>
      <c r="G4" s="47" t="s">
        <v>100</v>
      </c>
      <c r="H4" s="42" t="s">
        <v>6</v>
      </c>
      <c r="I4" s="44"/>
      <c r="J4" s="45">
        <v>25708</v>
      </c>
      <c r="K4" s="39"/>
      <c r="L4" s="2"/>
      <c r="M4" s="2"/>
      <c r="N4" s="6"/>
      <c r="O4" s="7"/>
      <c r="P4" s="2"/>
      <c r="Q4" s="2"/>
      <c r="R4" s="2"/>
      <c r="S4" s="2"/>
    </row>
    <row r="5" spans="1:19" x14ac:dyDescent="0.25">
      <c r="A5" s="41"/>
      <c r="B5" s="42"/>
      <c r="C5" s="42" t="s">
        <v>2</v>
      </c>
      <c r="D5" s="46"/>
      <c r="E5" s="45">
        <v>71073</v>
      </c>
      <c r="F5" s="41"/>
      <c r="G5" s="47"/>
      <c r="H5" s="42" t="s">
        <v>7</v>
      </c>
      <c r="I5" s="44"/>
      <c r="J5" s="45">
        <v>8124</v>
      </c>
      <c r="K5" s="39"/>
      <c r="L5" s="2"/>
      <c r="M5" s="2"/>
      <c r="N5" s="6"/>
      <c r="O5" s="7"/>
      <c r="P5" s="2"/>
      <c r="Q5" s="2"/>
      <c r="R5" s="2"/>
      <c r="S5" s="2"/>
    </row>
    <row r="6" spans="1:19" x14ac:dyDescent="0.25">
      <c r="A6" s="41"/>
      <c r="B6" s="42"/>
      <c r="C6" s="42"/>
      <c r="D6" s="46">
        <f>SUM(E4:E5)</f>
        <v>99852</v>
      </c>
      <c r="E6" s="45"/>
      <c r="F6" s="41"/>
      <c r="G6" s="47"/>
      <c r="H6" s="42" t="s">
        <v>118</v>
      </c>
      <c r="I6" s="41"/>
      <c r="J6" s="45">
        <v>510</v>
      </c>
      <c r="K6" s="39"/>
      <c r="L6" s="2"/>
      <c r="M6" s="2"/>
      <c r="N6" s="6"/>
      <c r="O6" s="7"/>
      <c r="P6" s="2"/>
      <c r="Q6" s="2"/>
      <c r="R6" s="2"/>
      <c r="S6" s="2"/>
    </row>
    <row r="7" spans="1:19" x14ac:dyDescent="0.25">
      <c r="A7" s="41"/>
      <c r="B7" s="42"/>
      <c r="C7" s="42"/>
      <c r="D7" s="46"/>
      <c r="E7" s="45"/>
      <c r="F7" s="41"/>
      <c r="G7" s="47"/>
      <c r="H7" s="42"/>
      <c r="I7" s="44">
        <f>SUM(J3:J6)</f>
        <v>69778</v>
      </c>
      <c r="J7" s="45"/>
      <c r="K7" s="39"/>
      <c r="L7" s="2"/>
      <c r="M7" s="2"/>
      <c r="N7" s="6"/>
      <c r="O7" s="7"/>
      <c r="P7" s="2"/>
      <c r="Q7" s="2"/>
      <c r="R7" s="2"/>
      <c r="S7" s="2"/>
    </row>
    <row r="8" spans="1:19" x14ac:dyDescent="0.25">
      <c r="A8" s="41"/>
      <c r="B8" s="41"/>
      <c r="C8" s="41"/>
      <c r="D8" s="44"/>
      <c r="E8" s="44"/>
      <c r="F8" s="41"/>
      <c r="G8" s="51" t="s">
        <v>50</v>
      </c>
      <c r="H8" s="42" t="s">
        <v>93</v>
      </c>
      <c r="I8" s="44"/>
      <c r="J8" s="45">
        <v>1760</v>
      </c>
      <c r="K8" s="39"/>
      <c r="L8" s="2"/>
      <c r="M8" s="2"/>
      <c r="N8" s="6"/>
      <c r="O8" s="7"/>
      <c r="P8" s="2"/>
      <c r="Q8" s="2"/>
      <c r="R8" s="2"/>
      <c r="S8" s="2"/>
    </row>
    <row r="9" spans="1:19" x14ac:dyDescent="0.25">
      <c r="A9" s="41"/>
      <c r="B9" s="41"/>
      <c r="C9" s="41"/>
      <c r="D9" s="44"/>
      <c r="E9" s="44"/>
      <c r="F9" s="41"/>
      <c r="G9" s="47"/>
      <c r="H9" s="42" t="s">
        <v>94</v>
      </c>
      <c r="I9" s="44"/>
      <c r="J9" s="45">
        <v>1193</v>
      </c>
      <c r="K9" s="39"/>
      <c r="L9" s="2"/>
      <c r="M9" s="2"/>
      <c r="N9" s="6"/>
      <c r="O9" s="7"/>
      <c r="P9" s="2"/>
      <c r="Q9" s="2"/>
      <c r="R9" s="2"/>
      <c r="S9" s="2"/>
    </row>
    <row r="10" spans="1:19" x14ac:dyDescent="0.25">
      <c r="A10" s="41"/>
      <c r="B10" s="41"/>
      <c r="C10" s="41"/>
      <c r="D10" s="44"/>
      <c r="E10" s="44"/>
      <c r="F10" s="41"/>
      <c r="G10" s="47"/>
      <c r="H10" s="42" t="s">
        <v>117</v>
      </c>
      <c r="I10" s="41"/>
      <c r="J10" s="45">
        <v>1360</v>
      </c>
      <c r="K10" s="39"/>
      <c r="L10" s="2"/>
      <c r="M10" s="2"/>
      <c r="N10" s="6"/>
      <c r="O10" s="7"/>
      <c r="P10" s="2"/>
      <c r="Q10" s="2"/>
      <c r="R10" s="2"/>
      <c r="S10" s="2"/>
    </row>
    <row r="11" spans="1:19" x14ac:dyDescent="0.25">
      <c r="A11" s="41"/>
      <c r="B11" s="41"/>
      <c r="C11" s="41"/>
      <c r="D11" s="44"/>
      <c r="E11" s="44"/>
      <c r="F11" s="41"/>
      <c r="G11" s="47"/>
      <c r="H11" s="42" t="s">
        <v>95</v>
      </c>
      <c r="I11" s="44"/>
      <c r="J11" s="45">
        <v>1010</v>
      </c>
      <c r="K11" s="39"/>
      <c r="L11" s="2"/>
      <c r="M11" s="6"/>
      <c r="N11" s="6"/>
      <c r="O11" s="7"/>
      <c r="P11" s="2"/>
      <c r="Q11" s="2"/>
      <c r="R11" s="2"/>
      <c r="S11" s="2"/>
    </row>
    <row r="12" spans="1:19" x14ac:dyDescent="0.25">
      <c r="A12" s="41"/>
      <c r="B12" s="48" t="s">
        <v>46</v>
      </c>
      <c r="C12" s="41" t="s">
        <v>47</v>
      </c>
      <c r="D12" s="44"/>
      <c r="E12" s="44">
        <v>2312</v>
      </c>
      <c r="F12" s="41"/>
      <c r="G12" s="50" t="s">
        <v>101</v>
      </c>
      <c r="H12" s="42"/>
      <c r="I12" s="44">
        <f>SUM(J8:J11)</f>
        <v>5323</v>
      </c>
      <c r="J12" s="44"/>
      <c r="K12" s="39"/>
      <c r="L12" s="2"/>
      <c r="N12" s="6"/>
      <c r="O12" s="7"/>
      <c r="P12" s="2"/>
      <c r="Q12" s="2"/>
      <c r="R12" s="2"/>
      <c r="S12" s="2"/>
    </row>
    <row r="13" spans="1:19" x14ac:dyDescent="0.25">
      <c r="A13" s="41"/>
      <c r="B13" s="41"/>
      <c r="C13" s="41"/>
      <c r="D13" s="44">
        <v>2312</v>
      </c>
      <c r="E13" s="44"/>
      <c r="F13" s="41"/>
      <c r="G13" s="49" t="s">
        <v>99</v>
      </c>
      <c r="H13" s="42" t="s">
        <v>5</v>
      </c>
      <c r="I13" s="44"/>
      <c r="J13" s="44">
        <v>2067.06</v>
      </c>
      <c r="K13" s="39"/>
      <c r="L13" s="2"/>
      <c r="N13" s="6"/>
      <c r="O13" s="7"/>
      <c r="P13" s="2"/>
      <c r="Q13" s="2"/>
      <c r="R13" s="2"/>
      <c r="S13" s="2"/>
    </row>
    <row r="14" spans="1:19" x14ac:dyDescent="0.25">
      <c r="A14" s="41"/>
      <c r="B14" s="41"/>
      <c r="C14" s="41"/>
      <c r="D14" s="44"/>
      <c r="E14" s="44"/>
      <c r="F14" s="41"/>
      <c r="G14" s="49" t="s">
        <v>36</v>
      </c>
      <c r="H14" s="42" t="s">
        <v>6</v>
      </c>
      <c r="I14" s="44"/>
      <c r="J14" s="44">
        <v>3007.2</v>
      </c>
      <c r="K14" s="39"/>
      <c r="L14" s="2"/>
      <c r="N14" s="6"/>
      <c r="O14" s="7"/>
      <c r="P14" s="2"/>
      <c r="Q14" s="2"/>
      <c r="R14" s="2"/>
      <c r="S14" s="2"/>
    </row>
    <row r="15" spans="1:19" x14ac:dyDescent="0.25">
      <c r="A15" s="41"/>
      <c r="B15" s="41"/>
      <c r="C15" s="41"/>
      <c r="D15" s="44"/>
      <c r="E15" s="44"/>
      <c r="F15" s="41"/>
      <c r="G15" s="49"/>
      <c r="H15" s="42" t="s">
        <v>7</v>
      </c>
      <c r="I15" s="41"/>
      <c r="J15" s="44">
        <v>498</v>
      </c>
      <c r="K15" s="39"/>
      <c r="L15" s="2"/>
      <c r="N15" s="6"/>
      <c r="O15" s="7"/>
      <c r="P15" s="2"/>
      <c r="Q15" s="2"/>
      <c r="R15" s="2"/>
      <c r="S15" s="2"/>
    </row>
    <row r="16" spans="1:19" x14ac:dyDescent="0.25">
      <c r="A16" s="41"/>
      <c r="B16" s="41"/>
      <c r="C16" s="41"/>
      <c r="D16" s="44"/>
      <c r="E16" s="44"/>
      <c r="F16" s="41"/>
      <c r="G16" s="49"/>
      <c r="H16" s="42"/>
      <c r="I16" s="44">
        <f>SUM(J13:J15)</f>
        <v>5572.26</v>
      </c>
      <c r="J16" s="44"/>
      <c r="K16" s="39"/>
      <c r="L16" s="2"/>
      <c r="M16" s="9"/>
      <c r="N16" s="6"/>
      <c r="O16" s="7"/>
      <c r="P16" s="2"/>
      <c r="Q16" s="2"/>
      <c r="R16" s="2"/>
      <c r="S16" s="2"/>
    </row>
    <row r="17" spans="1:19" x14ac:dyDescent="0.25">
      <c r="A17" s="41"/>
      <c r="B17" s="41"/>
      <c r="C17" s="41"/>
      <c r="D17" s="44"/>
      <c r="E17" s="44"/>
      <c r="F17" s="41"/>
      <c r="G17" s="50" t="s">
        <v>39</v>
      </c>
      <c r="H17" s="42" t="s">
        <v>87</v>
      </c>
      <c r="I17" s="44"/>
      <c r="J17" s="44">
        <v>2256.75</v>
      </c>
      <c r="K17" s="39"/>
      <c r="L17" s="2"/>
      <c r="M17" s="10"/>
      <c r="N17" s="6"/>
      <c r="O17" s="7"/>
      <c r="P17" s="2"/>
      <c r="Q17" s="2"/>
      <c r="R17" s="2"/>
      <c r="S17" s="2"/>
    </row>
    <row r="18" spans="1:19" x14ac:dyDescent="0.25">
      <c r="A18" s="41"/>
      <c r="B18" s="41"/>
      <c r="C18" s="41"/>
      <c r="D18" s="44"/>
      <c r="E18" s="44"/>
      <c r="F18" s="41"/>
      <c r="G18" s="50" t="s">
        <v>40</v>
      </c>
      <c r="H18" s="42" t="s">
        <v>119</v>
      </c>
      <c r="I18" s="44"/>
      <c r="J18" s="44">
        <v>1100</v>
      </c>
      <c r="K18" s="41"/>
      <c r="M18" s="11"/>
      <c r="N18" s="7"/>
      <c r="O18" s="7"/>
      <c r="P18" s="2"/>
      <c r="Q18" s="2"/>
      <c r="R18" s="2"/>
      <c r="S18" s="2"/>
    </row>
    <row r="19" spans="1:19" x14ac:dyDescent="0.25">
      <c r="A19" s="41"/>
      <c r="B19" s="41"/>
      <c r="C19" s="41"/>
      <c r="D19" s="44"/>
      <c r="E19" s="44"/>
      <c r="F19" s="41"/>
      <c r="G19" s="49"/>
      <c r="H19" s="42" t="s">
        <v>88</v>
      </c>
      <c r="I19" s="44"/>
      <c r="J19" s="44">
        <v>10742.31</v>
      </c>
      <c r="K19" s="41"/>
      <c r="L19" s="12"/>
      <c r="M19" s="10"/>
      <c r="N19" s="7"/>
      <c r="O19" s="7"/>
      <c r="P19" s="2"/>
      <c r="Q19" s="2"/>
      <c r="R19" s="2"/>
      <c r="S19" s="2"/>
    </row>
    <row r="20" spans="1:19" x14ac:dyDescent="0.25">
      <c r="A20" s="41"/>
      <c r="B20" s="41"/>
      <c r="C20" s="41"/>
      <c r="D20" s="44"/>
      <c r="E20" s="44"/>
      <c r="F20" s="41"/>
      <c r="G20" s="49"/>
      <c r="H20" s="42" t="s">
        <v>89</v>
      </c>
      <c r="I20" s="44"/>
      <c r="J20" s="44">
        <v>350</v>
      </c>
      <c r="K20" s="41"/>
      <c r="L20" s="12"/>
      <c r="M20" s="10"/>
      <c r="N20" s="7"/>
      <c r="O20" s="12"/>
      <c r="P20" s="2"/>
      <c r="Q20" s="2"/>
      <c r="R20" s="2"/>
      <c r="S20" s="2"/>
    </row>
    <row r="21" spans="1:19" x14ac:dyDescent="0.25">
      <c r="A21" s="41"/>
      <c r="B21" s="41"/>
      <c r="C21" s="41"/>
      <c r="D21" s="41"/>
      <c r="E21" s="41"/>
      <c r="F21" s="41"/>
      <c r="G21" s="49"/>
      <c r="H21" s="42" t="s">
        <v>90</v>
      </c>
      <c r="I21" s="44"/>
      <c r="J21" s="44">
        <v>185</v>
      </c>
      <c r="K21" s="39"/>
      <c r="L21" s="12"/>
      <c r="M21" s="10"/>
      <c r="N21" s="7"/>
      <c r="O21" s="7"/>
      <c r="P21" s="2"/>
      <c r="Q21" s="2"/>
      <c r="R21" s="2"/>
      <c r="S21" s="2"/>
    </row>
    <row r="22" spans="1:19" x14ac:dyDescent="0.25">
      <c r="A22" s="41"/>
      <c r="B22" s="41"/>
      <c r="C22" s="41"/>
      <c r="D22" s="41"/>
      <c r="E22" s="41"/>
      <c r="F22" s="41"/>
      <c r="G22" s="49"/>
      <c r="H22" s="42" t="s">
        <v>91</v>
      </c>
      <c r="I22" s="44"/>
      <c r="J22" s="44">
        <v>1520</v>
      </c>
      <c r="K22" s="39"/>
      <c r="L22" s="12"/>
      <c r="M22" s="9"/>
      <c r="N22" s="7"/>
      <c r="O22" s="7"/>
      <c r="P22" s="2"/>
      <c r="Q22" s="2"/>
      <c r="R22" s="2"/>
      <c r="S22" s="2"/>
    </row>
    <row r="23" spans="1:19" x14ac:dyDescent="0.25">
      <c r="A23" s="41"/>
      <c r="B23" s="41"/>
      <c r="C23" s="41"/>
      <c r="D23" s="41"/>
      <c r="E23" s="41"/>
      <c r="F23" s="41"/>
      <c r="G23" s="49"/>
      <c r="H23" s="42" t="s">
        <v>92</v>
      </c>
      <c r="I23" s="44"/>
      <c r="J23" s="44">
        <v>866</v>
      </c>
      <c r="K23" s="39"/>
      <c r="L23" s="12"/>
      <c r="M23" s="9"/>
      <c r="N23" s="7"/>
      <c r="O23" s="7"/>
      <c r="P23" s="2"/>
      <c r="Q23" s="2"/>
      <c r="R23" s="2"/>
      <c r="S23" s="2"/>
    </row>
    <row r="24" spans="1:19" x14ac:dyDescent="0.25">
      <c r="A24" s="41"/>
      <c r="B24" s="41"/>
      <c r="C24" s="41"/>
      <c r="D24" s="41"/>
      <c r="E24" s="41"/>
      <c r="F24" s="41"/>
      <c r="G24" s="49"/>
      <c r="H24" s="41"/>
      <c r="I24" s="44">
        <f>SUM(J17:J23)</f>
        <v>17020.059999999998</v>
      </c>
      <c r="J24" s="44"/>
      <c r="K24" s="41"/>
      <c r="L24" s="12"/>
      <c r="M24" s="9"/>
      <c r="N24" s="7"/>
      <c r="O24" s="7"/>
      <c r="P24" s="2"/>
      <c r="Q24" s="2"/>
      <c r="R24" s="2"/>
      <c r="S24" s="2"/>
    </row>
    <row r="25" spans="1:19" x14ac:dyDescent="0.25">
      <c r="A25" s="41"/>
      <c r="B25" s="40" t="s">
        <v>16</v>
      </c>
      <c r="C25" s="42" t="s">
        <v>96</v>
      </c>
      <c r="D25" s="45"/>
      <c r="E25" s="45">
        <v>310</v>
      </c>
      <c r="F25" s="41"/>
      <c r="G25" s="51" t="s">
        <v>106</v>
      </c>
      <c r="H25" s="42" t="s">
        <v>68</v>
      </c>
      <c r="I25" s="44"/>
      <c r="J25" s="45">
        <v>367</v>
      </c>
      <c r="K25" s="39"/>
      <c r="L25" s="12"/>
      <c r="M25" s="9"/>
      <c r="N25" s="7"/>
      <c r="O25" s="7"/>
      <c r="P25" s="2"/>
      <c r="Q25" s="2"/>
      <c r="R25" s="2"/>
      <c r="S25" s="2"/>
    </row>
    <row r="26" spans="1:19" x14ac:dyDescent="0.25">
      <c r="A26" s="41"/>
      <c r="B26" s="41"/>
      <c r="C26" s="42" t="s">
        <v>116</v>
      </c>
      <c r="D26" s="44"/>
      <c r="E26" s="45">
        <v>880</v>
      </c>
      <c r="F26" s="41"/>
      <c r="G26" s="51" t="s">
        <v>105</v>
      </c>
      <c r="H26" s="42" t="s">
        <v>96</v>
      </c>
      <c r="I26" s="44"/>
      <c r="J26" s="45">
        <v>629</v>
      </c>
      <c r="K26" s="41"/>
      <c r="M26" s="9"/>
      <c r="N26" s="7"/>
      <c r="O26" s="7"/>
      <c r="P26" s="2"/>
      <c r="Q26" s="2"/>
      <c r="R26" s="2"/>
      <c r="S26" s="2"/>
    </row>
    <row r="27" spans="1:19" x14ac:dyDescent="0.25">
      <c r="A27" s="41"/>
      <c r="B27" s="41"/>
      <c r="C27" s="42" t="s">
        <v>59</v>
      </c>
      <c r="D27" s="45"/>
      <c r="E27" s="45">
        <v>200</v>
      </c>
      <c r="F27" s="52"/>
      <c r="G27" s="47"/>
      <c r="H27" s="42" t="s">
        <v>120</v>
      </c>
      <c r="I27" s="44"/>
      <c r="J27" s="44">
        <v>880</v>
      </c>
      <c r="K27" s="41"/>
      <c r="Q27" s="2"/>
      <c r="R27" s="2"/>
      <c r="S27" s="2"/>
    </row>
    <row r="28" spans="1:19" x14ac:dyDescent="0.25">
      <c r="A28" s="41"/>
      <c r="B28" s="41"/>
      <c r="C28" s="42" t="s">
        <v>44</v>
      </c>
      <c r="D28" s="44"/>
      <c r="E28" s="44">
        <v>3285</v>
      </c>
      <c r="F28" s="52"/>
      <c r="G28" s="47"/>
      <c r="H28" s="42" t="s">
        <v>69</v>
      </c>
      <c r="I28" s="44"/>
      <c r="J28" s="45">
        <v>2480</v>
      </c>
      <c r="K28" s="41"/>
      <c r="Q28" s="2"/>
      <c r="R28" s="2"/>
      <c r="S28" s="2"/>
    </row>
    <row r="29" spans="1:19" x14ac:dyDescent="0.25">
      <c r="A29" s="41"/>
      <c r="B29" s="41"/>
      <c r="C29" s="42" t="s">
        <v>122</v>
      </c>
      <c r="D29" s="44"/>
      <c r="E29" s="45">
        <v>1025</v>
      </c>
      <c r="F29" s="52"/>
      <c r="G29" s="47"/>
      <c r="H29" s="42" t="s">
        <v>70</v>
      </c>
      <c r="I29" s="44"/>
      <c r="J29" s="44">
        <v>404</v>
      </c>
      <c r="K29" s="39"/>
      <c r="L29" s="12"/>
      <c r="Q29" s="2"/>
      <c r="R29" s="2"/>
      <c r="S29" s="2"/>
    </row>
    <row r="30" spans="1:19" x14ac:dyDescent="0.25">
      <c r="A30" s="41"/>
      <c r="B30" s="41"/>
      <c r="C30" s="42" t="s">
        <v>60</v>
      </c>
      <c r="D30" s="44"/>
      <c r="E30" s="44">
        <v>50</v>
      </c>
      <c r="F30" s="52"/>
      <c r="G30" s="47"/>
      <c r="H30" s="42" t="s">
        <v>71</v>
      </c>
      <c r="I30" s="44"/>
      <c r="J30" s="44">
        <v>652.5</v>
      </c>
      <c r="K30" s="39"/>
      <c r="L30" s="12"/>
      <c r="P30" s="2"/>
      <c r="Q30" s="2"/>
      <c r="R30" s="2"/>
      <c r="S30" s="2"/>
    </row>
    <row r="31" spans="1:19" x14ac:dyDescent="0.25">
      <c r="A31" s="41"/>
      <c r="B31" s="41"/>
      <c r="C31" s="42" t="s">
        <v>45</v>
      </c>
      <c r="D31" s="44"/>
      <c r="E31" s="44">
        <v>5000</v>
      </c>
      <c r="F31" s="52"/>
      <c r="G31" s="49"/>
      <c r="H31" s="42" t="s">
        <v>72</v>
      </c>
      <c r="I31" s="44"/>
      <c r="J31" s="44">
        <v>1018</v>
      </c>
      <c r="K31" s="39"/>
      <c r="L31" s="12"/>
      <c r="P31" s="2"/>
      <c r="Q31" s="2"/>
      <c r="R31" s="2"/>
      <c r="S31" s="2"/>
    </row>
    <row r="32" spans="1:19" x14ac:dyDescent="0.25">
      <c r="A32" s="41"/>
      <c r="B32" s="42"/>
      <c r="C32" s="42" t="s">
        <v>109</v>
      </c>
      <c r="D32" s="45"/>
      <c r="E32" s="45">
        <v>1000</v>
      </c>
      <c r="F32" s="52"/>
      <c r="G32" s="49"/>
      <c r="H32" s="42" t="s">
        <v>121</v>
      </c>
      <c r="I32" s="44"/>
      <c r="J32" s="45">
        <v>351</v>
      </c>
      <c r="K32" s="39"/>
      <c r="L32" s="12"/>
      <c r="M32" s="7"/>
      <c r="N32" s="7"/>
      <c r="O32" s="7"/>
      <c r="P32" s="2"/>
      <c r="Q32" s="2"/>
      <c r="R32" s="2"/>
      <c r="S32" s="2"/>
    </row>
    <row r="33" spans="1:19" x14ac:dyDescent="0.25">
      <c r="A33" s="41"/>
      <c r="B33" s="40"/>
      <c r="C33" s="42" t="s">
        <v>110</v>
      </c>
      <c r="D33" s="45"/>
      <c r="E33" s="45">
        <v>750</v>
      </c>
      <c r="F33" s="52"/>
      <c r="G33" s="49"/>
      <c r="H33" s="42" t="s">
        <v>115</v>
      </c>
      <c r="I33" s="44"/>
      <c r="J33" s="44">
        <v>100</v>
      </c>
      <c r="K33" s="39"/>
      <c r="L33" s="12"/>
      <c r="M33" s="7"/>
      <c r="N33" s="7"/>
      <c r="O33" s="7"/>
      <c r="P33" s="2"/>
      <c r="Q33" s="2"/>
      <c r="R33" s="2"/>
      <c r="S33" s="2"/>
    </row>
    <row r="34" spans="1:19" x14ac:dyDescent="0.25">
      <c r="A34" s="41"/>
      <c r="B34" s="40"/>
      <c r="C34" s="42" t="s">
        <v>61</v>
      </c>
      <c r="D34" s="44"/>
      <c r="E34" s="45">
        <v>250</v>
      </c>
      <c r="F34" s="52"/>
      <c r="G34" s="47"/>
      <c r="H34" s="42" t="s">
        <v>73</v>
      </c>
      <c r="I34" s="44"/>
      <c r="J34" s="44">
        <v>139</v>
      </c>
      <c r="K34" s="39"/>
      <c r="L34" s="12"/>
      <c r="M34" s="7"/>
      <c r="N34" s="7"/>
      <c r="O34" s="7"/>
      <c r="P34" s="2"/>
      <c r="Q34" s="2"/>
      <c r="R34" s="2"/>
      <c r="S34" s="2"/>
    </row>
    <row r="35" spans="1:19" x14ac:dyDescent="0.25">
      <c r="A35" s="41"/>
      <c r="B35" s="41"/>
      <c r="C35" s="42" t="s">
        <v>62</v>
      </c>
      <c r="D35" s="44"/>
      <c r="E35" s="45">
        <v>1030</v>
      </c>
      <c r="F35" s="52"/>
      <c r="G35" s="47"/>
      <c r="H35" s="42" t="s">
        <v>74</v>
      </c>
      <c r="I35" s="44"/>
      <c r="J35" s="44">
        <v>1181</v>
      </c>
      <c r="K35" s="39"/>
      <c r="L35" s="12"/>
      <c r="M35" s="7"/>
      <c r="N35" s="7"/>
      <c r="O35" s="7"/>
      <c r="P35" s="2"/>
      <c r="Q35" s="2"/>
      <c r="R35" s="2"/>
      <c r="S35" s="2"/>
    </row>
    <row r="36" spans="1:19" x14ac:dyDescent="0.25">
      <c r="A36" s="41"/>
      <c r="B36" s="41"/>
      <c r="C36" s="42" t="s">
        <v>111</v>
      </c>
      <c r="D36" s="45"/>
      <c r="E36" s="45">
        <v>150</v>
      </c>
      <c r="F36" s="52"/>
      <c r="G36" s="47"/>
      <c r="H36" s="42" t="s">
        <v>75</v>
      </c>
      <c r="I36" s="44"/>
      <c r="J36" s="45">
        <v>562</v>
      </c>
      <c r="K36" s="39"/>
      <c r="L36" s="12"/>
      <c r="M36" s="7"/>
      <c r="N36" s="7"/>
      <c r="O36" s="7"/>
      <c r="P36" s="2"/>
      <c r="Q36" s="2"/>
      <c r="R36" s="2"/>
      <c r="S36" s="2"/>
    </row>
    <row r="37" spans="1:19" x14ac:dyDescent="0.25">
      <c r="A37" s="41"/>
      <c r="B37" s="41"/>
      <c r="C37" s="42" t="s">
        <v>112</v>
      </c>
      <c r="D37" s="44"/>
      <c r="E37" s="44">
        <v>500</v>
      </c>
      <c r="F37" s="52"/>
      <c r="G37" s="47"/>
      <c r="H37" s="42" t="s">
        <v>76</v>
      </c>
      <c r="I37" s="44"/>
      <c r="J37" s="44">
        <v>782</v>
      </c>
      <c r="K37" s="39"/>
      <c r="L37" s="12"/>
      <c r="M37" s="7"/>
      <c r="N37" s="7"/>
      <c r="O37" s="7"/>
      <c r="P37" s="2"/>
      <c r="Q37" s="2"/>
      <c r="R37" s="2"/>
      <c r="S37" s="2"/>
    </row>
    <row r="38" spans="1:19" x14ac:dyDescent="0.25">
      <c r="A38" s="41"/>
      <c r="B38" s="41"/>
      <c r="C38" s="42" t="s">
        <v>63</v>
      </c>
      <c r="D38" s="45"/>
      <c r="E38" s="45">
        <v>100</v>
      </c>
      <c r="F38" s="52"/>
      <c r="G38" s="47"/>
      <c r="H38" s="42" t="s">
        <v>77</v>
      </c>
      <c r="I38" s="44"/>
      <c r="J38" s="44">
        <v>365</v>
      </c>
      <c r="K38" s="39"/>
      <c r="L38" s="12"/>
      <c r="M38" s="14"/>
      <c r="N38" s="7"/>
      <c r="O38" s="7"/>
      <c r="P38" s="2"/>
      <c r="Q38" s="2"/>
      <c r="R38" s="2"/>
      <c r="S38" s="2"/>
    </row>
    <row r="39" spans="1:19" x14ac:dyDescent="0.25">
      <c r="A39" s="41"/>
      <c r="B39" s="41"/>
      <c r="C39" s="42" t="s">
        <v>64</v>
      </c>
      <c r="D39" s="44"/>
      <c r="E39" s="44">
        <v>1448</v>
      </c>
      <c r="F39" s="52"/>
      <c r="G39" s="47"/>
      <c r="H39" s="42" t="s">
        <v>78</v>
      </c>
      <c r="I39" s="44"/>
      <c r="J39" s="44">
        <v>111.69</v>
      </c>
      <c r="K39" s="39"/>
      <c r="L39" s="12"/>
      <c r="M39" s="7"/>
      <c r="N39" s="7"/>
      <c r="O39" s="7"/>
      <c r="P39" s="2"/>
      <c r="Q39" s="2"/>
      <c r="R39" s="2"/>
      <c r="S39" s="2"/>
    </row>
    <row r="40" spans="1:19" x14ac:dyDescent="0.25">
      <c r="A40" s="41"/>
      <c r="B40" s="41"/>
      <c r="C40" s="42" t="s">
        <v>65</v>
      </c>
      <c r="D40" s="45"/>
      <c r="E40" s="45">
        <v>350</v>
      </c>
      <c r="F40" s="52"/>
      <c r="G40" s="47"/>
      <c r="H40" s="42" t="s">
        <v>79</v>
      </c>
      <c r="I40" s="44"/>
      <c r="J40" s="45">
        <v>284</v>
      </c>
      <c r="K40" s="39"/>
      <c r="L40" s="12"/>
      <c r="M40" s="7"/>
      <c r="N40" s="7"/>
      <c r="O40" s="7"/>
      <c r="P40" s="2"/>
      <c r="Q40" s="2"/>
      <c r="R40" s="2"/>
      <c r="S40" s="2"/>
    </row>
    <row r="41" spans="1:19" x14ac:dyDescent="0.25">
      <c r="A41" s="41"/>
      <c r="B41" s="41"/>
      <c r="C41" s="42" t="s">
        <v>66</v>
      </c>
      <c r="D41" s="45"/>
      <c r="E41" s="45">
        <v>76</v>
      </c>
      <c r="F41" s="52"/>
      <c r="G41" s="47"/>
      <c r="H41" s="42"/>
      <c r="I41" s="44">
        <f>SUM(J25:J40)</f>
        <v>10306.19</v>
      </c>
      <c r="J41" s="44"/>
      <c r="K41" s="39"/>
      <c r="L41" s="12"/>
      <c r="M41" s="7"/>
      <c r="N41" s="7"/>
      <c r="O41" s="7"/>
      <c r="P41" s="2"/>
      <c r="Q41" s="2"/>
      <c r="R41" s="2"/>
      <c r="S41" s="2"/>
    </row>
    <row r="42" spans="1:19" x14ac:dyDescent="0.25">
      <c r="A42" s="41"/>
      <c r="B42" s="41"/>
      <c r="C42" s="42" t="s">
        <v>67</v>
      </c>
      <c r="D42" s="44"/>
      <c r="E42" s="44">
        <v>300</v>
      </c>
      <c r="F42" s="52"/>
      <c r="G42" s="51" t="s">
        <v>104</v>
      </c>
      <c r="H42" s="42" t="s">
        <v>124</v>
      </c>
      <c r="I42" s="44"/>
      <c r="J42" s="45">
        <v>2500</v>
      </c>
      <c r="K42" s="39"/>
      <c r="L42" s="12"/>
      <c r="M42" s="7"/>
      <c r="N42" s="7"/>
      <c r="O42" s="7"/>
      <c r="P42" s="2"/>
      <c r="Q42" s="2"/>
      <c r="R42" s="2"/>
      <c r="S42" s="2"/>
    </row>
    <row r="43" spans="1:19" x14ac:dyDescent="0.25">
      <c r="A43" s="41"/>
      <c r="B43" s="41"/>
      <c r="C43" s="41"/>
      <c r="D43" s="44">
        <f>SUM(E25:E42)</f>
        <v>16704</v>
      </c>
      <c r="E43" s="44"/>
      <c r="F43" s="52"/>
      <c r="G43" s="50" t="s">
        <v>105</v>
      </c>
      <c r="H43" s="42" t="s">
        <v>38</v>
      </c>
      <c r="I43" s="44"/>
      <c r="J43" s="44">
        <v>2995</v>
      </c>
      <c r="K43" s="39"/>
      <c r="L43" s="12"/>
      <c r="M43" s="7"/>
      <c r="N43" s="7"/>
      <c r="O43" s="7"/>
      <c r="P43" s="2"/>
      <c r="Q43" s="2"/>
      <c r="R43" s="2"/>
      <c r="S43" s="2"/>
    </row>
    <row r="44" spans="1:19" x14ac:dyDescent="0.25">
      <c r="A44" s="41"/>
      <c r="B44" s="48" t="s">
        <v>108</v>
      </c>
      <c r="C44" s="41" t="s">
        <v>80</v>
      </c>
      <c r="D44" s="45"/>
      <c r="E44" s="45">
        <v>12150</v>
      </c>
      <c r="F44" s="52"/>
      <c r="G44" s="49"/>
      <c r="H44" s="42" t="s">
        <v>80</v>
      </c>
      <c r="I44" s="44"/>
      <c r="J44" s="44">
        <v>4213</v>
      </c>
      <c r="K44" s="39"/>
      <c r="L44" s="12"/>
      <c r="P44" s="2"/>
      <c r="Q44" s="2"/>
      <c r="R44" s="2"/>
      <c r="S44" s="2"/>
    </row>
    <row r="45" spans="1:19" x14ac:dyDescent="0.25">
      <c r="A45" s="41"/>
      <c r="B45" s="41"/>
      <c r="C45" s="41" t="s">
        <v>97</v>
      </c>
      <c r="D45" s="45"/>
      <c r="E45" s="45">
        <v>5000</v>
      </c>
      <c r="F45" s="52"/>
      <c r="G45" s="47"/>
      <c r="H45" s="42" t="s">
        <v>81</v>
      </c>
      <c r="I45" s="44"/>
      <c r="J45" s="44">
        <v>730</v>
      </c>
      <c r="K45" s="39"/>
      <c r="L45" s="12"/>
      <c r="N45" s="15"/>
      <c r="O45" s="7"/>
      <c r="P45" s="2"/>
      <c r="Q45" s="2"/>
      <c r="R45" s="2"/>
      <c r="S45" s="2"/>
    </row>
    <row r="46" spans="1:19" x14ac:dyDescent="0.25">
      <c r="A46" s="41"/>
      <c r="B46" s="41"/>
      <c r="C46" s="41" t="s">
        <v>98</v>
      </c>
      <c r="D46" s="45"/>
      <c r="E46" s="45">
        <v>4601</v>
      </c>
      <c r="F46" s="53"/>
      <c r="G46" s="47"/>
      <c r="H46" s="42" t="s">
        <v>82</v>
      </c>
      <c r="I46" s="44"/>
      <c r="J46" s="44">
        <v>1067</v>
      </c>
      <c r="K46" s="39"/>
      <c r="L46" s="12"/>
      <c r="M46" s="9"/>
      <c r="O46" s="2"/>
      <c r="P46" s="2"/>
      <c r="Q46" s="2"/>
      <c r="R46" s="2"/>
      <c r="S46" s="2"/>
    </row>
    <row r="47" spans="1:19" x14ac:dyDescent="0.25">
      <c r="A47" s="41"/>
      <c r="B47" s="41"/>
      <c r="C47" s="42"/>
      <c r="D47" s="44">
        <f>SUM(E44:E46)</f>
        <v>21751</v>
      </c>
      <c r="E47" s="45"/>
      <c r="F47" s="54"/>
      <c r="G47" s="47"/>
      <c r="H47" s="41"/>
      <c r="I47" s="44">
        <f>SUM(J42:J46)</f>
        <v>11505</v>
      </c>
      <c r="J47" s="44"/>
      <c r="K47" s="39"/>
      <c r="L47" s="12"/>
      <c r="M47" s="2"/>
      <c r="O47" s="2"/>
      <c r="P47" s="2"/>
      <c r="Q47" s="2"/>
      <c r="R47" s="2"/>
      <c r="S47" s="2"/>
    </row>
    <row r="48" spans="1:19" x14ac:dyDescent="0.25">
      <c r="A48" s="41"/>
      <c r="B48" s="41"/>
      <c r="C48" s="41"/>
      <c r="D48" s="41"/>
      <c r="E48" s="41"/>
      <c r="F48" s="41"/>
      <c r="G48" s="50" t="s">
        <v>103</v>
      </c>
      <c r="H48" s="42" t="s">
        <v>83</v>
      </c>
      <c r="I48" s="44"/>
      <c r="J48" s="44">
        <v>1802</v>
      </c>
      <c r="K48" s="39"/>
      <c r="L48" s="12"/>
      <c r="M48" s="2"/>
      <c r="N48" s="9"/>
      <c r="O48" s="9"/>
      <c r="P48" s="2"/>
      <c r="Q48" s="2"/>
      <c r="R48" s="2"/>
      <c r="S48" s="2"/>
    </row>
    <row r="49" spans="1:19" x14ac:dyDescent="0.25">
      <c r="A49" s="41"/>
      <c r="B49" s="41"/>
      <c r="C49" s="41"/>
      <c r="D49" s="41"/>
      <c r="E49" s="41"/>
      <c r="F49" s="41"/>
      <c r="G49" s="49"/>
      <c r="H49" s="42" t="s">
        <v>84</v>
      </c>
      <c r="I49" s="44"/>
      <c r="J49" s="44">
        <v>548.25</v>
      </c>
      <c r="K49" s="39"/>
      <c r="L49" s="12"/>
      <c r="M49" s="2"/>
      <c r="N49" s="9"/>
      <c r="O49" s="9"/>
      <c r="P49" s="2"/>
      <c r="Q49" s="2"/>
      <c r="R49" s="2"/>
      <c r="S49" s="2"/>
    </row>
    <row r="50" spans="1:19" x14ac:dyDescent="0.25">
      <c r="A50" s="41"/>
      <c r="B50" s="41"/>
      <c r="C50" s="41"/>
      <c r="D50" s="41"/>
      <c r="E50" s="41"/>
      <c r="F50" s="41"/>
      <c r="G50" s="49"/>
      <c r="H50" s="42" t="s">
        <v>85</v>
      </c>
      <c r="I50" s="44"/>
      <c r="J50" s="45">
        <v>1123</v>
      </c>
      <c r="K50" s="41"/>
      <c r="M50" s="7"/>
      <c r="N50" s="9"/>
      <c r="O50" s="9"/>
      <c r="P50" s="2"/>
      <c r="Q50" s="2"/>
      <c r="R50" s="2"/>
      <c r="S50" s="2"/>
    </row>
    <row r="51" spans="1:19" x14ac:dyDescent="0.25">
      <c r="A51" s="41"/>
      <c r="B51" s="41"/>
      <c r="C51" s="41"/>
      <c r="D51" s="41"/>
      <c r="E51" s="41"/>
      <c r="F51" s="41"/>
      <c r="G51" s="50"/>
      <c r="H51" s="42" t="s">
        <v>86</v>
      </c>
      <c r="I51" s="44"/>
      <c r="J51" s="45">
        <v>310</v>
      </c>
      <c r="K51" s="55"/>
      <c r="L51" s="16"/>
      <c r="M51" s="7"/>
      <c r="N51" s="9"/>
      <c r="O51" s="9"/>
      <c r="P51" s="2"/>
      <c r="Q51" s="2"/>
      <c r="R51" s="2"/>
      <c r="S51" s="2"/>
    </row>
    <row r="52" spans="1:19" x14ac:dyDescent="0.25">
      <c r="A52" s="41"/>
      <c r="B52" s="41"/>
      <c r="C52" s="41"/>
      <c r="D52" s="44"/>
      <c r="E52" s="44"/>
      <c r="F52" s="41"/>
      <c r="G52" s="49"/>
      <c r="H52" s="42"/>
      <c r="I52" s="44">
        <f>SUM(J48:J51)</f>
        <v>3783.25</v>
      </c>
      <c r="J52" s="44"/>
      <c r="K52" s="55"/>
      <c r="L52" s="16"/>
      <c r="M52" s="2"/>
      <c r="N52" s="9"/>
      <c r="O52" s="9"/>
      <c r="P52" s="2"/>
      <c r="Q52" s="2"/>
      <c r="R52" s="2"/>
      <c r="S52" s="2"/>
    </row>
    <row r="53" spans="1:19" x14ac:dyDescent="0.25">
      <c r="A53" s="41"/>
      <c r="B53" s="41"/>
      <c r="C53" s="41"/>
      <c r="D53" s="44"/>
      <c r="E53" s="44"/>
      <c r="F53" s="41"/>
      <c r="G53" s="56" t="s">
        <v>14</v>
      </c>
      <c r="H53" s="57" t="s">
        <v>31</v>
      </c>
      <c r="I53" s="45"/>
      <c r="J53" s="44">
        <v>2552</v>
      </c>
      <c r="K53" s="55"/>
      <c r="L53" s="16"/>
      <c r="M53" s="2"/>
      <c r="N53" s="9"/>
      <c r="O53" s="9"/>
      <c r="P53" s="2"/>
      <c r="Q53" s="2"/>
      <c r="R53" s="2"/>
      <c r="S53" s="2"/>
    </row>
    <row r="54" spans="1:19" x14ac:dyDescent="0.25">
      <c r="A54" s="41"/>
      <c r="B54" s="41"/>
      <c r="C54" s="41"/>
      <c r="D54" s="44"/>
      <c r="E54" s="44"/>
      <c r="F54" s="41"/>
      <c r="G54" s="49"/>
      <c r="H54" s="57" t="s">
        <v>48</v>
      </c>
      <c r="I54" s="45"/>
      <c r="J54" s="44">
        <v>2502</v>
      </c>
      <c r="K54" s="55"/>
      <c r="L54" s="16"/>
      <c r="M54" s="2"/>
      <c r="N54" s="9"/>
      <c r="O54" s="9"/>
      <c r="P54" s="2"/>
      <c r="Q54" s="2"/>
      <c r="R54" s="2"/>
      <c r="S54" s="2"/>
    </row>
    <row r="55" spans="1:19" x14ac:dyDescent="0.25">
      <c r="A55" s="41"/>
      <c r="B55" s="41"/>
      <c r="C55" s="41"/>
      <c r="D55" s="41"/>
      <c r="E55" s="41"/>
      <c r="F55" s="41"/>
      <c r="G55" s="49"/>
      <c r="H55" s="42"/>
      <c r="I55" s="44">
        <f>SUM(J53:J54)</f>
        <v>5054</v>
      </c>
      <c r="J55" s="44"/>
      <c r="K55" s="55"/>
      <c r="L55" s="16"/>
      <c r="M55" s="2"/>
      <c r="N55" s="9"/>
      <c r="O55" s="9"/>
      <c r="P55" s="2"/>
      <c r="Q55" s="2"/>
      <c r="R55" s="2"/>
      <c r="S55" s="2"/>
    </row>
    <row r="56" spans="1:19" x14ac:dyDescent="0.25">
      <c r="A56" s="41"/>
      <c r="B56" s="48" t="s">
        <v>102</v>
      </c>
      <c r="C56" s="41" t="s">
        <v>58</v>
      </c>
      <c r="D56" s="44"/>
      <c r="E56" s="44">
        <v>854.45</v>
      </c>
      <c r="F56" s="41"/>
      <c r="G56" s="50" t="s">
        <v>102</v>
      </c>
      <c r="H56" s="41" t="s">
        <v>58</v>
      </c>
      <c r="I56" s="44"/>
      <c r="J56" s="44">
        <v>854.45</v>
      </c>
      <c r="K56" s="55"/>
      <c r="L56" s="16"/>
      <c r="M56" s="2"/>
      <c r="N56" s="9"/>
      <c r="O56" s="9"/>
      <c r="P56" s="2"/>
      <c r="Q56" s="2"/>
      <c r="R56" s="2"/>
      <c r="S56" s="2"/>
    </row>
    <row r="57" spans="1:19" x14ac:dyDescent="0.25">
      <c r="A57" s="41"/>
      <c r="B57" s="41"/>
      <c r="C57" s="42" t="s">
        <v>13</v>
      </c>
      <c r="D57" s="44"/>
      <c r="E57" s="44">
        <v>1904</v>
      </c>
      <c r="F57" s="41"/>
      <c r="G57" s="50"/>
      <c r="H57" s="42" t="s">
        <v>13</v>
      </c>
      <c r="I57" s="44"/>
      <c r="J57" s="44">
        <v>1904</v>
      </c>
      <c r="K57" s="55"/>
      <c r="L57" s="16"/>
      <c r="M57" s="2"/>
      <c r="N57" s="9"/>
      <c r="O57" s="9"/>
      <c r="P57" s="2"/>
      <c r="Q57" s="2"/>
      <c r="R57" s="2"/>
      <c r="S57" s="2"/>
    </row>
    <row r="58" spans="1:19" x14ac:dyDescent="0.25">
      <c r="A58" s="41"/>
      <c r="B58" s="41"/>
      <c r="C58" s="41" t="s">
        <v>57</v>
      </c>
      <c r="D58" s="44"/>
      <c r="E58" s="44">
        <v>250</v>
      </c>
      <c r="F58" s="41"/>
      <c r="G58" s="49"/>
      <c r="H58" s="41" t="s">
        <v>57</v>
      </c>
      <c r="I58" s="44"/>
      <c r="J58" s="44">
        <v>750</v>
      </c>
      <c r="K58" s="55"/>
      <c r="L58" s="16"/>
      <c r="M58" s="2"/>
      <c r="N58" s="9"/>
      <c r="O58" s="9"/>
      <c r="P58" s="2"/>
      <c r="Q58" s="2"/>
      <c r="R58" s="2"/>
      <c r="S58" s="2"/>
    </row>
    <row r="59" spans="1:19" x14ac:dyDescent="0.25">
      <c r="A59" s="41"/>
      <c r="B59" s="41"/>
      <c r="C59" s="41" t="s">
        <v>56</v>
      </c>
      <c r="D59" s="44"/>
      <c r="E59" s="44">
        <v>1000</v>
      </c>
      <c r="F59" s="41"/>
      <c r="G59" s="49"/>
      <c r="H59" s="41" t="s">
        <v>56</v>
      </c>
      <c r="I59" s="44"/>
      <c r="J59" s="44">
        <v>1000</v>
      </c>
      <c r="K59" s="55"/>
      <c r="L59" s="16"/>
      <c r="M59" s="2"/>
      <c r="N59" s="9"/>
      <c r="O59" s="9"/>
      <c r="P59" s="2"/>
      <c r="Q59" s="2"/>
      <c r="R59" s="2"/>
      <c r="S59" s="2"/>
    </row>
    <row r="60" spans="1:19" x14ac:dyDescent="0.25">
      <c r="A60" s="41"/>
      <c r="B60" s="41"/>
      <c r="C60" s="42" t="s">
        <v>3</v>
      </c>
      <c r="D60" s="44"/>
      <c r="E60" s="44">
        <v>520</v>
      </c>
      <c r="F60" s="41"/>
      <c r="G60" s="49"/>
      <c r="H60" s="42" t="s">
        <v>3</v>
      </c>
      <c r="I60" s="44"/>
      <c r="J60" s="44">
        <v>480</v>
      </c>
      <c r="K60" s="55"/>
      <c r="L60" s="16"/>
      <c r="M60" s="2"/>
      <c r="N60" s="9"/>
      <c r="O60" s="9"/>
      <c r="P60" s="2"/>
      <c r="Q60" s="2"/>
      <c r="R60" s="2"/>
      <c r="S60" s="2"/>
    </row>
    <row r="61" spans="1:19" x14ac:dyDescent="0.25">
      <c r="A61" s="41"/>
      <c r="B61" s="41"/>
      <c r="C61" s="41" t="s">
        <v>55</v>
      </c>
      <c r="D61" s="44"/>
      <c r="E61" s="44">
        <v>1604.65</v>
      </c>
      <c r="F61" s="41"/>
      <c r="G61" s="49"/>
      <c r="H61" s="41" t="s">
        <v>55</v>
      </c>
      <c r="I61" s="44"/>
      <c r="J61" s="44">
        <v>1604.65</v>
      </c>
      <c r="K61" s="55"/>
      <c r="L61" s="16"/>
      <c r="M61" s="2"/>
      <c r="N61" s="9"/>
      <c r="O61" s="9"/>
      <c r="P61" s="2"/>
      <c r="Q61" s="2"/>
      <c r="R61" s="2"/>
      <c r="S61" s="2"/>
    </row>
    <row r="62" spans="1:19" x14ac:dyDescent="0.25">
      <c r="A62" s="41"/>
      <c r="B62" s="41"/>
      <c r="C62" s="41" t="s">
        <v>113</v>
      </c>
      <c r="D62" s="44"/>
      <c r="E62" s="44">
        <v>424</v>
      </c>
      <c r="F62" s="41"/>
      <c r="G62" s="49"/>
      <c r="H62" s="41" t="s">
        <v>114</v>
      </c>
      <c r="I62" s="44"/>
      <c r="J62" s="44">
        <v>854.05</v>
      </c>
      <c r="K62" s="55"/>
      <c r="L62" s="16"/>
      <c r="M62" s="2"/>
      <c r="N62" s="9"/>
      <c r="O62" s="9"/>
      <c r="P62" s="2"/>
      <c r="Q62" s="2"/>
      <c r="R62" s="2"/>
      <c r="S62" s="2"/>
    </row>
    <row r="63" spans="1:19" x14ac:dyDescent="0.25">
      <c r="A63" s="41"/>
      <c r="B63" s="41"/>
      <c r="C63" s="41" t="s">
        <v>123</v>
      </c>
      <c r="D63" s="44"/>
      <c r="E63" s="44">
        <v>862.7</v>
      </c>
      <c r="F63" s="41"/>
      <c r="G63" s="49"/>
      <c r="H63" s="41" t="s">
        <v>123</v>
      </c>
      <c r="I63" s="44"/>
      <c r="J63" s="44">
        <v>862.7</v>
      </c>
      <c r="K63" s="55"/>
      <c r="L63" s="16"/>
      <c r="M63" s="2"/>
      <c r="N63" s="9"/>
      <c r="O63" s="9"/>
      <c r="P63" s="2"/>
      <c r="Q63" s="2"/>
      <c r="R63" s="2"/>
      <c r="S63" s="2"/>
    </row>
    <row r="64" spans="1:19" x14ac:dyDescent="0.25">
      <c r="A64" s="41"/>
      <c r="B64" s="41"/>
      <c r="C64" s="41" t="s">
        <v>54</v>
      </c>
      <c r="D64" s="44"/>
      <c r="E64" s="44">
        <v>40.15</v>
      </c>
      <c r="F64" s="41"/>
      <c r="G64" s="49"/>
      <c r="H64" s="41" t="s">
        <v>54</v>
      </c>
      <c r="I64" s="44"/>
      <c r="J64" s="44">
        <v>40.15</v>
      </c>
      <c r="K64" s="55"/>
      <c r="L64" s="16"/>
      <c r="M64" s="2"/>
      <c r="N64" s="9"/>
      <c r="O64" s="9"/>
      <c r="P64" s="2"/>
      <c r="Q64" s="2"/>
      <c r="R64" s="2"/>
      <c r="S64" s="2"/>
    </row>
    <row r="65" spans="1:19" x14ac:dyDescent="0.25">
      <c r="A65" s="41"/>
      <c r="B65" s="41"/>
      <c r="C65" s="41"/>
      <c r="D65" s="44">
        <f>SUM(E56:E64)</f>
        <v>7459.95</v>
      </c>
      <c r="E65" s="44"/>
      <c r="F65" s="41"/>
      <c r="G65" s="49"/>
      <c r="H65" s="41"/>
      <c r="I65" s="44">
        <f>SUM(J56:J64)</f>
        <v>8350</v>
      </c>
      <c r="J65" s="44"/>
      <c r="K65" s="55"/>
      <c r="L65" s="16"/>
      <c r="M65" s="2"/>
      <c r="N65" s="9"/>
      <c r="O65" s="9"/>
      <c r="P65" s="2"/>
      <c r="Q65" s="2"/>
      <c r="R65" s="2"/>
      <c r="S65" s="2"/>
    </row>
    <row r="66" spans="1:19" x14ac:dyDescent="0.25">
      <c r="A66" s="41"/>
      <c r="B66" s="41"/>
      <c r="C66" s="41"/>
      <c r="D66" s="41"/>
      <c r="E66" s="41"/>
      <c r="F66" s="41"/>
      <c r="G66" s="49"/>
      <c r="H66" s="41"/>
      <c r="I66" s="44"/>
      <c r="J66" s="44"/>
      <c r="K66" s="55"/>
      <c r="L66" s="16"/>
      <c r="M66" s="2"/>
      <c r="N66" s="9"/>
      <c r="O66" s="9"/>
      <c r="P66" s="2"/>
      <c r="Q66" s="2"/>
      <c r="R66" s="2"/>
      <c r="S66" s="2"/>
    </row>
    <row r="67" spans="1:19" x14ac:dyDescent="0.25">
      <c r="A67" s="41"/>
      <c r="B67" s="48" t="s">
        <v>41</v>
      </c>
      <c r="C67" s="58"/>
      <c r="D67" s="44">
        <f ca="1">SUM(D6:D67)</f>
        <v>148078.95000000001</v>
      </c>
      <c r="E67" s="59">
        <f>SUM(E4:E65)</f>
        <v>148078.95000000001</v>
      </c>
      <c r="F67" s="41"/>
      <c r="G67" s="51" t="s">
        <v>17</v>
      </c>
      <c r="H67" s="41"/>
      <c r="I67" s="44">
        <f>SUM(I7:I65)</f>
        <v>136691.76</v>
      </c>
      <c r="J67" s="59">
        <f>SUM(J3:J66)</f>
        <v>136691.75999999998</v>
      </c>
      <c r="K67" s="55"/>
      <c r="L67" s="16"/>
      <c r="M67" s="2"/>
      <c r="N67" s="9"/>
      <c r="O67" s="9"/>
      <c r="P67" s="2"/>
      <c r="Q67" s="2"/>
      <c r="R67" s="2"/>
      <c r="S67" s="2"/>
    </row>
    <row r="68" spans="1:19" x14ac:dyDescent="0.25">
      <c r="A68" s="41"/>
      <c r="B68" s="41"/>
      <c r="C68" s="41"/>
      <c r="D68" s="41"/>
      <c r="E68" s="41"/>
      <c r="F68" s="41"/>
      <c r="G68" s="51"/>
      <c r="H68" s="41"/>
      <c r="I68" s="41"/>
      <c r="J68" s="41"/>
      <c r="K68" s="55"/>
      <c r="L68" s="16"/>
      <c r="M68" s="2"/>
      <c r="N68" s="9"/>
      <c r="O68" s="9"/>
      <c r="P68" s="2"/>
      <c r="Q68" s="2"/>
      <c r="R68" s="2"/>
      <c r="S68" s="2"/>
    </row>
    <row r="69" spans="1:19" x14ac:dyDescent="0.25">
      <c r="A69" s="41"/>
      <c r="B69" s="48"/>
      <c r="C69" s="58"/>
      <c r="D69" s="44"/>
      <c r="E69" s="59"/>
      <c r="F69" s="41"/>
      <c r="G69" s="51" t="s">
        <v>18</v>
      </c>
      <c r="H69" s="41"/>
      <c r="I69" s="44">
        <f>SUM(E67-J67)</f>
        <v>11387.190000000031</v>
      </c>
      <c r="J69" s="41"/>
      <c r="K69" s="55"/>
      <c r="L69" s="16"/>
      <c r="M69" s="2"/>
      <c r="N69" s="10"/>
      <c r="O69" s="9"/>
      <c r="P69" s="2"/>
      <c r="Q69" s="2"/>
      <c r="R69" s="2"/>
      <c r="S69" s="2"/>
    </row>
    <row r="70" spans="1:19" x14ac:dyDescent="0.25">
      <c r="A70" s="41"/>
      <c r="B70" s="41"/>
      <c r="C70" s="41"/>
      <c r="D70" s="41"/>
      <c r="E70" s="41"/>
      <c r="F70" s="42"/>
      <c r="G70" s="49"/>
      <c r="H70" s="41"/>
      <c r="I70" s="41"/>
      <c r="J70" s="41"/>
      <c r="K70" s="55"/>
      <c r="L70" s="16"/>
      <c r="M70" s="2"/>
      <c r="N70" s="10"/>
      <c r="O70" s="9"/>
      <c r="P70" s="2"/>
      <c r="Q70" s="2"/>
      <c r="R70" s="2"/>
      <c r="S70" s="2"/>
    </row>
    <row r="71" spans="1:19" x14ac:dyDescent="0.25">
      <c r="A71" s="41"/>
      <c r="B71" s="60" t="s">
        <v>42</v>
      </c>
      <c r="C71" s="61"/>
      <c r="D71" s="96">
        <v>50290</v>
      </c>
      <c r="E71" s="41"/>
      <c r="F71" s="42"/>
      <c r="G71" s="87" t="s">
        <v>9</v>
      </c>
      <c r="H71" s="61"/>
      <c r="I71" s="88"/>
      <c r="J71" s="89">
        <v>2007.23</v>
      </c>
      <c r="K71" s="55"/>
      <c r="L71" s="16"/>
      <c r="M71" s="2"/>
      <c r="N71" s="10"/>
      <c r="O71" s="9"/>
      <c r="P71" s="2"/>
      <c r="Q71" s="2"/>
      <c r="R71" s="2"/>
      <c r="S71" s="2"/>
    </row>
    <row r="72" spans="1:19" x14ac:dyDescent="0.25">
      <c r="A72" s="41"/>
      <c r="B72" s="49" t="s">
        <v>10</v>
      </c>
      <c r="C72" s="58"/>
      <c r="D72" s="62">
        <f>E67</f>
        <v>148078.95000000001</v>
      </c>
      <c r="E72" s="41"/>
      <c r="F72" s="41"/>
      <c r="G72" s="63" t="s">
        <v>12</v>
      </c>
      <c r="H72" s="58"/>
      <c r="I72" s="68"/>
      <c r="J72" s="90"/>
      <c r="K72" s="55"/>
      <c r="L72" s="18"/>
      <c r="M72" s="2"/>
      <c r="N72" s="10"/>
      <c r="O72" s="2"/>
      <c r="P72" s="2"/>
      <c r="Q72" s="2"/>
      <c r="R72" s="2"/>
      <c r="S72" s="2"/>
    </row>
    <row r="73" spans="1:19" x14ac:dyDescent="0.25">
      <c r="A73" s="41"/>
      <c r="B73" s="47" t="s">
        <v>11</v>
      </c>
      <c r="C73" s="64"/>
      <c r="D73" s="65">
        <f>J67</f>
        <v>136691.75999999998</v>
      </c>
      <c r="E73" s="66"/>
      <c r="F73" s="41"/>
      <c r="G73" s="49"/>
      <c r="H73" s="58"/>
      <c r="I73" s="58"/>
      <c r="J73" s="80"/>
      <c r="K73" s="41"/>
      <c r="M73" s="7"/>
      <c r="N73" s="9"/>
      <c r="O73" s="7"/>
      <c r="P73" s="2"/>
      <c r="Q73" s="2"/>
      <c r="R73" s="2"/>
      <c r="S73" s="2"/>
    </row>
    <row r="74" spans="1:19" x14ac:dyDescent="0.25">
      <c r="A74" s="41"/>
      <c r="B74" s="51" t="s">
        <v>8</v>
      </c>
      <c r="C74" s="58"/>
      <c r="D74" s="95">
        <f>SUM(D71+D72-D73)</f>
        <v>61677.190000000031</v>
      </c>
      <c r="E74" s="67"/>
      <c r="F74" s="41"/>
      <c r="G74" s="63" t="s">
        <v>24</v>
      </c>
      <c r="H74" s="58"/>
      <c r="I74" s="68">
        <v>9470</v>
      </c>
      <c r="J74" s="91">
        <f>SUM(I74/5)</f>
        <v>1894</v>
      </c>
      <c r="K74" s="42"/>
      <c r="L74" s="5"/>
      <c r="M74" s="21"/>
      <c r="O74" s="12"/>
      <c r="P74" s="7"/>
      <c r="Q74" s="2"/>
      <c r="R74" s="2"/>
      <c r="S74" s="2"/>
    </row>
    <row r="75" spans="1:19" x14ac:dyDescent="0.25">
      <c r="A75" s="41"/>
      <c r="B75" s="69"/>
      <c r="C75" s="70"/>
      <c r="D75" s="71"/>
      <c r="E75" s="72"/>
      <c r="F75" s="40"/>
      <c r="G75" s="63" t="s">
        <v>25</v>
      </c>
      <c r="H75" s="67"/>
      <c r="I75" s="68">
        <v>7671.8</v>
      </c>
      <c r="J75" s="91">
        <f>SUM(I75/4)</f>
        <v>1917.95</v>
      </c>
      <c r="K75" s="41"/>
      <c r="M75" s="2"/>
      <c r="O75" s="12"/>
      <c r="P75" s="7"/>
      <c r="Q75" s="2"/>
      <c r="R75" s="2"/>
      <c r="S75" s="2"/>
    </row>
    <row r="76" spans="1:19" x14ac:dyDescent="0.25">
      <c r="A76" s="41"/>
      <c r="B76" s="67"/>
      <c r="C76" s="52"/>
      <c r="D76" s="72"/>
      <c r="E76" s="73"/>
      <c r="F76" s="42"/>
      <c r="G76" s="74" t="s">
        <v>26</v>
      </c>
      <c r="H76" s="42"/>
      <c r="I76" s="68">
        <v>7282.35</v>
      </c>
      <c r="J76" s="91">
        <f>SUM(I76/4)</f>
        <v>1820.5875000000001</v>
      </c>
      <c r="K76" s="41"/>
      <c r="M76" s="2"/>
      <c r="O76" s="12"/>
      <c r="P76" s="7"/>
      <c r="Q76" s="2"/>
      <c r="R76" s="2"/>
      <c r="S76" s="2"/>
    </row>
    <row r="77" spans="1:19" x14ac:dyDescent="0.25">
      <c r="A77" s="41"/>
      <c r="B77" s="67"/>
      <c r="C77" s="73"/>
      <c r="D77" s="41"/>
      <c r="E77" s="73"/>
      <c r="F77" s="42"/>
      <c r="G77" s="75" t="s">
        <v>21</v>
      </c>
      <c r="H77" s="42"/>
      <c r="I77" s="68">
        <v>9608.7000000000007</v>
      </c>
      <c r="J77" s="91">
        <f>SUM(I77/5)</f>
        <v>1921.7400000000002</v>
      </c>
      <c r="K77" s="41"/>
      <c r="M77" s="2"/>
      <c r="O77" s="12"/>
      <c r="P77" s="7"/>
      <c r="Q77" s="2"/>
      <c r="R77" s="2"/>
      <c r="S77" s="2"/>
    </row>
    <row r="78" spans="1:19" x14ac:dyDescent="0.25">
      <c r="A78" s="41"/>
      <c r="B78" s="76" t="s">
        <v>19</v>
      </c>
      <c r="C78" s="61"/>
      <c r="D78" s="61"/>
      <c r="E78" s="49"/>
      <c r="F78" s="77"/>
      <c r="G78" s="49" t="s">
        <v>22</v>
      </c>
      <c r="H78" s="42"/>
      <c r="I78" s="78">
        <v>8064.5</v>
      </c>
      <c r="J78" s="91">
        <f>SUM(I78/4)</f>
        <v>2016.125</v>
      </c>
      <c r="K78" s="41"/>
      <c r="M78" s="2"/>
      <c r="O78" s="12"/>
      <c r="P78" s="7"/>
      <c r="Q78" s="2"/>
      <c r="R78" s="2"/>
      <c r="S78" s="2"/>
    </row>
    <row r="79" spans="1:19" x14ac:dyDescent="0.25">
      <c r="A79" s="41"/>
      <c r="B79" s="49"/>
      <c r="C79" s="58"/>
      <c r="D79" s="79"/>
      <c r="E79" s="49"/>
      <c r="F79" s="52"/>
      <c r="G79" s="49" t="s">
        <v>23</v>
      </c>
      <c r="H79" s="42"/>
      <c r="I79" s="78">
        <v>9508.2000000000007</v>
      </c>
      <c r="J79" s="91">
        <f>SUM(I79/5)</f>
        <v>1901.64</v>
      </c>
      <c r="K79" s="41"/>
      <c r="M79" s="2"/>
      <c r="O79" s="12"/>
      <c r="P79" s="2"/>
      <c r="Q79" s="2"/>
      <c r="R79" s="2"/>
      <c r="S79" s="2"/>
    </row>
    <row r="80" spans="1:19" x14ac:dyDescent="0.25">
      <c r="A80" s="41"/>
      <c r="B80" s="49" t="s">
        <v>20</v>
      </c>
      <c r="C80" s="79"/>
      <c r="D80" s="79">
        <v>2.86</v>
      </c>
      <c r="E80" s="94"/>
      <c r="F80" s="52"/>
      <c r="G80" s="49" t="s">
        <v>27</v>
      </c>
      <c r="H80" s="42"/>
      <c r="I80" s="68">
        <v>8380.75</v>
      </c>
      <c r="J80" s="91">
        <f>SUM(I80/4)</f>
        <v>2095.1875</v>
      </c>
      <c r="K80" s="41"/>
      <c r="L80" s="5"/>
      <c r="M80" s="2"/>
      <c r="O80" s="12"/>
      <c r="P80" s="2"/>
      <c r="Q80" s="2"/>
      <c r="R80" s="2"/>
      <c r="S80" s="2"/>
    </row>
    <row r="81" spans="1:19" x14ac:dyDescent="0.25">
      <c r="A81" s="41"/>
      <c r="B81" s="49"/>
      <c r="C81" s="41"/>
      <c r="D81" s="41"/>
      <c r="E81" s="94"/>
      <c r="F81" s="52"/>
      <c r="G81" s="49" t="s">
        <v>30</v>
      </c>
      <c r="H81" s="42"/>
      <c r="I81" s="68">
        <v>7754.4</v>
      </c>
      <c r="J81" s="91">
        <f>SUM(I81/4)</f>
        <v>1938.6</v>
      </c>
      <c r="K81" s="41"/>
      <c r="L81" s="5"/>
      <c r="M81" s="2"/>
      <c r="O81" s="2"/>
      <c r="P81" s="2"/>
      <c r="Q81" s="2"/>
      <c r="R81" s="2"/>
      <c r="S81" s="2"/>
    </row>
    <row r="82" spans="1:19" x14ac:dyDescent="0.25">
      <c r="A82" s="41"/>
      <c r="B82" s="49"/>
      <c r="C82" s="79" t="s">
        <v>16</v>
      </c>
      <c r="D82" s="79">
        <v>4663</v>
      </c>
      <c r="E82" s="49"/>
      <c r="F82" s="52"/>
      <c r="G82" s="49" t="s">
        <v>32</v>
      </c>
      <c r="H82" s="42"/>
      <c r="I82" s="68">
        <v>6894.35</v>
      </c>
      <c r="J82" s="91">
        <f>SUM(I82/4)</f>
        <v>1723.5875000000001</v>
      </c>
      <c r="K82" s="42"/>
      <c r="M82" s="2"/>
      <c r="O82" s="2"/>
      <c r="P82" s="2"/>
      <c r="Q82" s="2"/>
      <c r="R82" s="2"/>
      <c r="S82" s="2"/>
    </row>
    <row r="83" spans="1:19" x14ac:dyDescent="0.25">
      <c r="A83" s="41"/>
      <c r="B83" s="50" t="s">
        <v>29</v>
      </c>
      <c r="C83" s="79" t="s">
        <v>28</v>
      </c>
      <c r="D83" s="79">
        <v>4660.16</v>
      </c>
      <c r="E83" s="49"/>
      <c r="F83" s="52"/>
      <c r="G83" s="49" t="s">
        <v>33</v>
      </c>
      <c r="H83" s="58"/>
      <c r="I83" s="68">
        <v>9437.5</v>
      </c>
      <c r="J83" s="91">
        <f>SUM(I83/5)</f>
        <v>1887.5</v>
      </c>
      <c r="K83" s="42"/>
      <c r="M83" s="2"/>
      <c r="O83" s="2"/>
      <c r="P83" s="2"/>
      <c r="Q83" s="2"/>
      <c r="R83" s="2"/>
      <c r="S83" s="2"/>
    </row>
    <row r="84" spans="1:19" x14ac:dyDescent="0.25">
      <c r="A84" s="41"/>
      <c r="B84" s="49"/>
      <c r="C84" s="58"/>
      <c r="D84" s="81">
        <f>SUM(D80+D82-D83)</f>
        <v>5.6999999999998181</v>
      </c>
      <c r="E84" s="49"/>
      <c r="F84" s="82"/>
      <c r="G84" s="49" t="s">
        <v>34</v>
      </c>
      <c r="H84" s="58"/>
      <c r="I84" s="68">
        <v>8098.5</v>
      </c>
      <c r="J84" s="91">
        <f>SUM(I84/4)</f>
        <v>2024.625</v>
      </c>
      <c r="K84" s="41"/>
      <c r="M84" s="2"/>
      <c r="O84" s="2"/>
      <c r="P84" s="2"/>
      <c r="Q84" s="2"/>
      <c r="R84" s="2"/>
      <c r="S84" s="2"/>
    </row>
    <row r="85" spans="1:19" x14ac:dyDescent="0.25">
      <c r="A85" s="41"/>
      <c r="B85" s="49" t="s">
        <v>53</v>
      </c>
      <c r="C85" s="58"/>
      <c r="D85" s="58"/>
      <c r="E85" s="49"/>
      <c r="F85" s="41"/>
      <c r="G85" s="49" t="s">
        <v>35</v>
      </c>
      <c r="H85" s="42"/>
      <c r="I85" s="68">
        <v>7680.2</v>
      </c>
      <c r="J85" s="91">
        <f>SUM(I85/4)</f>
        <v>1920.05</v>
      </c>
      <c r="K85" s="41"/>
      <c r="M85" s="2"/>
      <c r="O85" s="2"/>
      <c r="P85" s="2"/>
      <c r="Q85" s="2"/>
      <c r="R85" s="2"/>
      <c r="S85" s="2"/>
    </row>
    <row r="86" spans="1:19" x14ac:dyDescent="0.25">
      <c r="A86" s="41"/>
      <c r="B86" s="69"/>
      <c r="C86" s="70"/>
      <c r="D86" s="83"/>
      <c r="E86" s="49"/>
      <c r="F86" s="41"/>
      <c r="G86" s="69" t="s">
        <v>49</v>
      </c>
      <c r="H86" s="70"/>
      <c r="I86" s="92">
        <f>SUM(I74:I85)</f>
        <v>99851.25</v>
      </c>
      <c r="J86" s="93">
        <f>SUM(I86/52)</f>
        <v>1920.2163461538462</v>
      </c>
      <c r="K86" s="41"/>
      <c r="L86" s="20"/>
      <c r="M86" s="2"/>
      <c r="O86" s="2"/>
      <c r="P86" s="2"/>
      <c r="Q86" s="2"/>
      <c r="R86" s="2"/>
      <c r="S86" s="2"/>
    </row>
    <row r="87" spans="1:19" x14ac:dyDescent="0.25">
      <c r="A87" s="41"/>
      <c r="B87" s="42"/>
      <c r="C87" s="42"/>
      <c r="D87" s="73"/>
      <c r="E87" s="41"/>
      <c r="F87" s="41"/>
      <c r="G87" s="49"/>
      <c r="H87" s="41"/>
      <c r="I87" s="41"/>
      <c r="J87" s="41"/>
      <c r="K87" s="41"/>
      <c r="L87" s="5"/>
      <c r="M87" s="2"/>
      <c r="O87" s="2"/>
      <c r="P87" s="2"/>
      <c r="Q87" s="2"/>
      <c r="R87" s="2"/>
      <c r="S87" s="2"/>
    </row>
    <row r="88" spans="1:19" x14ac:dyDescent="0.25">
      <c r="A88" s="41"/>
      <c r="B88" s="42"/>
      <c r="C88" s="42"/>
      <c r="D88" s="73"/>
      <c r="E88" s="41"/>
      <c r="F88" s="41"/>
      <c r="G88" s="58"/>
      <c r="H88" s="58"/>
      <c r="I88" s="42"/>
      <c r="J88" s="84"/>
      <c r="K88" s="67"/>
      <c r="L88" s="5"/>
      <c r="M88" s="2"/>
      <c r="O88" s="2"/>
      <c r="P88" s="2"/>
      <c r="Q88" s="2"/>
      <c r="R88" s="2"/>
      <c r="S88" s="2"/>
    </row>
    <row r="89" spans="1:19" x14ac:dyDescent="0.25">
      <c r="A89" s="41"/>
      <c r="B89" s="40"/>
      <c r="C89" s="40"/>
      <c r="D89" s="85"/>
      <c r="E89" s="41"/>
      <c r="F89" s="42"/>
      <c r="G89" s="40"/>
      <c r="H89" s="41"/>
      <c r="I89" s="58"/>
      <c r="J89" s="84"/>
      <c r="K89" s="42"/>
      <c r="L89" s="5"/>
      <c r="M89" s="2"/>
      <c r="O89" s="2"/>
      <c r="P89" s="2"/>
      <c r="Q89" s="2"/>
      <c r="R89" s="2"/>
      <c r="S89" s="2"/>
    </row>
    <row r="90" spans="1:19" x14ac:dyDescent="0.25">
      <c r="A90" s="41"/>
      <c r="B90" s="40"/>
      <c r="C90" s="40"/>
      <c r="D90" s="41"/>
      <c r="E90" s="41"/>
      <c r="F90" s="42"/>
      <c r="G90" s="40"/>
      <c r="H90" s="86"/>
      <c r="I90" s="42"/>
      <c r="J90" s="84"/>
      <c r="K90" s="42"/>
      <c r="L90" s="5"/>
      <c r="M90" s="2"/>
      <c r="O90" s="2"/>
      <c r="P90" s="2"/>
      <c r="Q90" s="2"/>
      <c r="R90" s="2"/>
      <c r="S90" s="2"/>
    </row>
    <row r="91" spans="1:19" x14ac:dyDescent="0.25">
      <c r="A91" s="41"/>
      <c r="B91" s="41"/>
      <c r="C91" s="41"/>
      <c r="D91" s="85"/>
      <c r="E91" s="41"/>
      <c r="F91" s="42"/>
      <c r="G91" s="58"/>
      <c r="H91" s="41"/>
      <c r="I91" s="41"/>
      <c r="J91" s="42"/>
      <c r="K91" s="42"/>
      <c r="L91" s="5"/>
      <c r="M91" s="2"/>
      <c r="O91" s="2"/>
      <c r="P91" s="2"/>
      <c r="Q91" s="2"/>
      <c r="R91" s="2"/>
      <c r="S91" s="2"/>
    </row>
    <row r="92" spans="1:19" x14ac:dyDescent="0.25">
      <c r="A92" s="41"/>
      <c r="B92" s="41"/>
      <c r="C92" s="41"/>
      <c r="D92" s="41"/>
      <c r="E92" s="41"/>
      <c r="F92" s="42"/>
      <c r="G92" s="58"/>
      <c r="H92" s="41"/>
      <c r="I92" s="77"/>
      <c r="J92" s="41"/>
      <c r="K92" s="42"/>
      <c r="M92" s="2"/>
      <c r="O92" s="2"/>
      <c r="P92" s="2"/>
      <c r="Q92" s="2"/>
      <c r="R92" s="2"/>
      <c r="S92" s="2"/>
    </row>
    <row r="93" spans="1:19" x14ac:dyDescent="0.25">
      <c r="A93" s="41"/>
      <c r="B93" s="41"/>
      <c r="C93" s="41"/>
      <c r="D93" s="41"/>
      <c r="E93" s="41"/>
      <c r="F93" s="42"/>
      <c r="G93" s="84"/>
      <c r="H93" s="41"/>
      <c r="I93" s="41"/>
      <c r="J93" s="41"/>
      <c r="K93" s="42"/>
      <c r="M93" s="5"/>
      <c r="O93" s="2"/>
      <c r="P93" s="2"/>
      <c r="Q93" s="2"/>
      <c r="R93" s="2"/>
      <c r="S93" s="2"/>
    </row>
    <row r="94" spans="1:19" x14ac:dyDescent="0.25">
      <c r="A94" s="41"/>
      <c r="B94" s="41"/>
      <c r="C94" s="41"/>
      <c r="D94" s="41"/>
      <c r="E94" s="41"/>
      <c r="F94" s="41"/>
      <c r="G94" s="58"/>
      <c r="H94" s="41"/>
      <c r="I94" s="42"/>
      <c r="J94" s="41"/>
      <c r="K94" s="41"/>
      <c r="L94" s="2"/>
      <c r="M94" s="5"/>
      <c r="O94" s="2"/>
      <c r="P94" s="2"/>
      <c r="Q94" s="2"/>
      <c r="R94" s="2"/>
      <c r="S94" s="2"/>
    </row>
    <row r="95" spans="1:19" x14ac:dyDescent="0.25">
      <c r="A95" s="41"/>
      <c r="B95" s="41"/>
      <c r="C95" s="41"/>
      <c r="D95" s="41"/>
      <c r="E95" s="41"/>
      <c r="F95" s="41"/>
      <c r="G95" s="58"/>
      <c r="H95" s="41"/>
      <c r="I95" s="41"/>
      <c r="J95" s="41"/>
      <c r="K95" s="41"/>
      <c r="L95" s="2"/>
      <c r="M95" s="5"/>
      <c r="N95" s="24"/>
      <c r="O95" s="2"/>
      <c r="P95" s="2"/>
      <c r="Q95" s="2"/>
      <c r="R95" s="2"/>
      <c r="S95" s="2"/>
    </row>
    <row r="96" spans="1:19" x14ac:dyDescent="0.25">
      <c r="A96" s="41"/>
      <c r="B96" s="41"/>
      <c r="C96" s="41"/>
      <c r="D96" s="41"/>
      <c r="E96" s="41"/>
      <c r="F96" s="42"/>
      <c r="G96" s="41"/>
      <c r="H96" s="41"/>
      <c r="I96" s="41"/>
      <c r="J96" s="41"/>
      <c r="K96" s="39"/>
      <c r="L96" s="2"/>
      <c r="M96" s="5"/>
      <c r="N96" s="24"/>
      <c r="O96" s="2"/>
      <c r="P96" s="2"/>
      <c r="Q96" s="2"/>
      <c r="R96" s="2"/>
      <c r="S96" s="2"/>
    </row>
    <row r="97" spans="2:19" x14ac:dyDescent="0.25">
      <c r="F97" s="25"/>
      <c r="K97" s="2"/>
      <c r="L97" s="2"/>
      <c r="M97" s="5"/>
      <c r="O97" s="2"/>
      <c r="P97" s="2"/>
      <c r="Q97" s="2"/>
      <c r="R97" s="2"/>
      <c r="S97" s="2"/>
    </row>
    <row r="98" spans="2:19" x14ac:dyDescent="0.25">
      <c r="K98" s="2"/>
      <c r="L98" s="2"/>
      <c r="M98" s="5"/>
      <c r="O98" s="2"/>
      <c r="P98" s="2"/>
      <c r="Q98" s="2"/>
      <c r="R98" s="2"/>
      <c r="S98" s="2"/>
    </row>
    <row r="99" spans="2:19" x14ac:dyDescent="0.25">
      <c r="F99" s="5"/>
      <c r="K99" s="2"/>
      <c r="L99" s="2"/>
      <c r="M99" s="20"/>
      <c r="O99" s="2"/>
      <c r="P99" s="2"/>
      <c r="Q99" s="2"/>
      <c r="R99" s="2"/>
      <c r="S99" s="2"/>
    </row>
    <row r="100" spans="2:19" x14ac:dyDescent="0.25">
      <c r="F100" s="5"/>
      <c r="K100" s="2"/>
      <c r="L100" s="2"/>
      <c r="M100" s="5"/>
      <c r="N100" s="2"/>
      <c r="O100" s="2"/>
      <c r="P100" s="2"/>
      <c r="Q100" s="2"/>
      <c r="R100" s="2"/>
      <c r="S100" s="2"/>
    </row>
    <row r="101" spans="2:19" x14ac:dyDescent="0.25">
      <c r="F101" s="5"/>
      <c r="K101" s="2"/>
      <c r="L101" s="2"/>
      <c r="M101" s="5"/>
      <c r="N101" s="2"/>
      <c r="O101" s="2"/>
      <c r="P101" s="2"/>
      <c r="Q101" s="2"/>
      <c r="R101" s="2"/>
      <c r="S101" s="2"/>
    </row>
    <row r="102" spans="2:19" x14ac:dyDescent="0.25">
      <c r="F102" s="5"/>
      <c r="K102" s="2"/>
      <c r="L102" s="2"/>
      <c r="M102" s="5"/>
      <c r="N102" s="2"/>
      <c r="O102" s="2"/>
      <c r="P102" s="2"/>
      <c r="Q102" s="2"/>
      <c r="R102" s="2"/>
      <c r="S102" s="2"/>
    </row>
    <row r="103" spans="2:19" x14ac:dyDescent="0.25">
      <c r="B103" s="25"/>
      <c r="C103" s="19"/>
      <c r="F103" s="5"/>
      <c r="K103" s="2"/>
      <c r="L103" s="2"/>
      <c r="M103" s="5"/>
      <c r="N103" s="2"/>
      <c r="O103" s="2"/>
      <c r="P103" s="2"/>
      <c r="Q103" s="2"/>
      <c r="R103" s="2"/>
      <c r="S103" s="2"/>
    </row>
    <row r="104" spans="2:19" x14ac:dyDescent="0.25">
      <c r="B104" s="1"/>
      <c r="C104" s="19"/>
      <c r="D104" s="5"/>
      <c r="E104" s="26"/>
      <c r="F104" s="5"/>
      <c r="K104" s="2"/>
      <c r="L104" s="2"/>
      <c r="M104" s="5"/>
      <c r="N104" s="2"/>
      <c r="O104" s="2"/>
      <c r="P104" s="2"/>
      <c r="Q104" s="2"/>
      <c r="R104" s="2"/>
      <c r="S104" s="2"/>
    </row>
    <row r="105" spans="2:19" x14ac:dyDescent="0.25">
      <c r="B105" s="1"/>
      <c r="C105" s="17"/>
      <c r="D105" s="22"/>
      <c r="E105" s="27"/>
      <c r="F105" s="5"/>
      <c r="K105" s="2"/>
      <c r="L105" s="2"/>
      <c r="N105" s="2"/>
      <c r="O105" s="2"/>
      <c r="P105" s="2"/>
      <c r="Q105" s="2"/>
      <c r="R105" s="2"/>
      <c r="S105" s="2"/>
    </row>
    <row r="106" spans="2:19" x14ac:dyDescent="0.25">
      <c r="B106" s="1"/>
      <c r="C106" s="17"/>
      <c r="D106" s="22"/>
      <c r="E106" s="27"/>
      <c r="F106" s="5"/>
      <c r="K106" s="2"/>
      <c r="L106" s="2"/>
      <c r="N106" s="2"/>
      <c r="O106" s="2"/>
      <c r="P106" s="2"/>
      <c r="Q106" s="2"/>
      <c r="R106" s="2"/>
      <c r="S106" s="2"/>
    </row>
    <row r="107" spans="2:19" x14ac:dyDescent="0.25">
      <c r="D107" s="17"/>
      <c r="E107" s="28"/>
      <c r="F107" s="5"/>
      <c r="K107" s="2"/>
      <c r="L107" s="2"/>
      <c r="M107" s="2"/>
      <c r="N107" s="2"/>
      <c r="O107" s="2"/>
      <c r="P107" s="2"/>
      <c r="Q107" s="2"/>
      <c r="R107" s="2"/>
      <c r="S107" s="2"/>
    </row>
    <row r="108" spans="2:19" x14ac:dyDescent="0.25">
      <c r="K108" s="2"/>
      <c r="L108" s="2"/>
      <c r="M108" s="2"/>
      <c r="N108" s="2"/>
      <c r="O108" s="2"/>
      <c r="P108" s="2"/>
      <c r="Q108" s="2"/>
      <c r="R108" s="2"/>
      <c r="S108" s="2"/>
    </row>
    <row r="109" spans="2:19" x14ac:dyDescent="0.25">
      <c r="K109" s="2"/>
      <c r="L109" s="2"/>
      <c r="M109" s="2"/>
      <c r="N109" s="2"/>
      <c r="O109" s="2"/>
      <c r="P109" s="2"/>
      <c r="Q109" s="2"/>
      <c r="R109" s="2"/>
      <c r="S109" s="2"/>
    </row>
    <row r="110" spans="2:19" x14ac:dyDescent="0.25">
      <c r="I110" s="24"/>
      <c r="J110" s="29"/>
      <c r="K110" s="2"/>
      <c r="L110" s="2"/>
      <c r="M110" s="2"/>
      <c r="N110" s="2"/>
      <c r="O110" s="2"/>
      <c r="P110" s="2"/>
      <c r="Q110" s="2"/>
      <c r="R110" s="2"/>
      <c r="S110" s="2"/>
    </row>
    <row r="111" spans="2:19" x14ac:dyDescent="0.25"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2:19" x14ac:dyDescent="0.25">
      <c r="I112" s="5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2:19" x14ac:dyDescent="0.25">
      <c r="I113" s="5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2:19" x14ac:dyDescent="0.25">
      <c r="I114" s="5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2:19" x14ac:dyDescent="0.25">
      <c r="I115" s="5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2:19" x14ac:dyDescent="0.25">
      <c r="G116" s="8"/>
      <c r="I116" s="5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2:19" x14ac:dyDescent="0.25">
      <c r="C117" s="5"/>
      <c r="E117" s="22"/>
      <c r="G117" s="30"/>
      <c r="I117" s="5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2:19" x14ac:dyDescent="0.25">
      <c r="C118" s="5"/>
      <c r="D118" s="5"/>
      <c r="E118" s="22"/>
      <c r="G118" s="5"/>
      <c r="I118" s="5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2:19" x14ac:dyDescent="0.25">
      <c r="F119" s="5"/>
      <c r="G119" s="5"/>
      <c r="H119" s="5"/>
      <c r="I119" s="5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2:19" x14ac:dyDescent="0.25">
      <c r="G120" s="5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2:19" x14ac:dyDescent="0.25">
      <c r="G121" s="5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2:19" x14ac:dyDescent="0.25">
      <c r="G122" s="5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2:19" x14ac:dyDescent="0.25">
      <c r="D123" s="2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2:19" x14ac:dyDescent="0.25">
      <c r="B124" s="5"/>
      <c r="D124" s="22"/>
      <c r="E124" s="23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2:19" x14ac:dyDescent="0.25">
      <c r="B125" s="5"/>
      <c r="G125" s="5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2:19" x14ac:dyDescent="0.25">
      <c r="B126" s="5"/>
      <c r="E126" s="23"/>
      <c r="G126" s="5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2:19" x14ac:dyDescent="0.25">
      <c r="G127" s="20"/>
      <c r="H127" s="5"/>
      <c r="I127" s="5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2:19" x14ac:dyDescent="0.25">
      <c r="E128" s="23"/>
      <c r="G128" s="5"/>
      <c r="H128" s="5"/>
      <c r="I128" s="5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2:19" x14ac:dyDescent="0.25">
      <c r="G129" s="5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2:19" x14ac:dyDescent="0.25">
      <c r="D130" s="23"/>
      <c r="G130" s="5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2:19" x14ac:dyDescent="0.25">
      <c r="F131" s="5"/>
      <c r="G131" s="5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2:19" x14ac:dyDescent="0.25">
      <c r="D132" s="23"/>
      <c r="E132" s="5"/>
      <c r="G132" s="5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2:19" x14ac:dyDescent="0.25">
      <c r="E133" s="5"/>
      <c r="G133" s="5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2:19" x14ac:dyDescent="0.25">
      <c r="D134" s="23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2:19" x14ac:dyDescent="0.25"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2:19" x14ac:dyDescent="0.25"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2:19" x14ac:dyDescent="0.25">
      <c r="B137" s="5"/>
      <c r="C137" s="5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2:19" x14ac:dyDescent="0.25">
      <c r="B138" s="5"/>
      <c r="C138" s="5"/>
      <c r="D138" s="5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2:19" x14ac:dyDescent="0.25">
      <c r="D139" s="5"/>
      <c r="F139" s="5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2:19" x14ac:dyDescent="0.25">
      <c r="F140" s="5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2:19" x14ac:dyDescent="0.25"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2:19" x14ac:dyDescent="0.25">
      <c r="H142" s="5"/>
      <c r="I142" s="5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2:19" x14ac:dyDescent="0.25"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2:19" x14ac:dyDescent="0.25"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2:19" x14ac:dyDescent="0.25">
      <c r="E145" s="5"/>
      <c r="G145" s="5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2:19" x14ac:dyDescent="0.25"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2:19" x14ac:dyDescent="0.25"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2:19" x14ac:dyDescent="0.25"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2:19" x14ac:dyDescent="0.25"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2:19" x14ac:dyDescent="0.25">
      <c r="B150" s="5"/>
      <c r="C150" s="5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2:19" x14ac:dyDescent="0.25">
      <c r="D151" s="5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2:19" x14ac:dyDescent="0.25"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2:19" x14ac:dyDescent="0.25">
      <c r="G153" s="5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2:19" x14ac:dyDescent="0.25">
      <c r="F154" s="5"/>
      <c r="G154" s="5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2:19" x14ac:dyDescent="0.25">
      <c r="F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2:19" x14ac:dyDescent="0.25">
      <c r="F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2:19" x14ac:dyDescent="0.25">
      <c r="E157" s="5"/>
      <c r="F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2:19" x14ac:dyDescent="0.25">
      <c r="F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2:19" x14ac:dyDescent="0.25">
      <c r="F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2:19" x14ac:dyDescent="0.25">
      <c r="F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2:19" x14ac:dyDescent="0.25">
      <c r="F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2:19" x14ac:dyDescent="0.25">
      <c r="B162" s="5"/>
      <c r="C162" s="5"/>
      <c r="F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2:19" x14ac:dyDescent="0.25">
      <c r="D163" s="5"/>
      <c r="F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2:19" x14ac:dyDescent="0.25">
      <c r="F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2:19" x14ac:dyDescent="0.25">
      <c r="E165" s="5"/>
      <c r="F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2:19" x14ac:dyDescent="0.25">
      <c r="E166" s="5"/>
      <c r="F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2:19" x14ac:dyDescent="0.25">
      <c r="F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2:19" x14ac:dyDescent="0.25">
      <c r="F168" s="2"/>
      <c r="G168" s="5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2:19" x14ac:dyDescent="0.25"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2:19" x14ac:dyDescent="0.25">
      <c r="B170" s="5"/>
      <c r="C170" s="5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2:19" x14ac:dyDescent="0.25">
      <c r="B171" s="5"/>
      <c r="C171" s="5"/>
      <c r="D171" s="5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2:19" x14ac:dyDescent="0.25">
      <c r="D172" s="5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2:19" x14ac:dyDescent="0.25"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2:19" x14ac:dyDescent="0.25"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2:19" x14ac:dyDescent="0.25"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2:19" x14ac:dyDescent="0.25"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2:19" x14ac:dyDescent="0.25"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2:19" x14ac:dyDescent="0.25"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2:19" x14ac:dyDescent="0.25"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2:19" x14ac:dyDescent="0.25">
      <c r="E180" s="5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2:19" x14ac:dyDescent="0.25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2:19" x14ac:dyDescent="0.25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2:19" x14ac:dyDescent="0.25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2:19" x14ac:dyDescent="0.25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2:19" x14ac:dyDescent="0.25">
      <c r="B185" s="5"/>
      <c r="C185" s="5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2:19" x14ac:dyDescent="0.25">
      <c r="B186" s="2"/>
      <c r="C186" s="2"/>
      <c r="D186" s="5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2:19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2:19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2:19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2:19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2:19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2:19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2:19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2:19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2:19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2:19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2:19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2:19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2:19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2:19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2:19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2:19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2:19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2:19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2:19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2:19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2:19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2:19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2:19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2:19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2:19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2:19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2:19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2:19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2:19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2:19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2:19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M217" s="2"/>
      <c r="N217" s="2"/>
      <c r="O217" s="2"/>
      <c r="P217" s="2"/>
      <c r="Q217" s="2"/>
      <c r="R217" s="2"/>
      <c r="S217" s="2"/>
    </row>
    <row r="218" spans="2:19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M218" s="2"/>
      <c r="N218" s="2"/>
      <c r="O218" s="2"/>
      <c r="P218" s="2"/>
      <c r="Q218" s="2"/>
      <c r="R218" s="2"/>
      <c r="S218" s="2"/>
    </row>
    <row r="219" spans="2:19" x14ac:dyDescent="0.25">
      <c r="B219" s="2"/>
      <c r="C219" s="2"/>
      <c r="D219" s="2"/>
      <c r="E219" s="2"/>
      <c r="F219" s="2"/>
      <c r="G219" s="2"/>
      <c r="H219" s="2"/>
      <c r="I219" s="2"/>
      <c r="J219" s="2"/>
      <c r="M219" s="2"/>
      <c r="N219" s="2"/>
      <c r="O219" s="2"/>
      <c r="P219" s="2"/>
      <c r="Q219" s="2"/>
      <c r="R219" s="2"/>
      <c r="S219" s="2"/>
    </row>
    <row r="220" spans="2:19" x14ac:dyDescent="0.25">
      <c r="B220" s="2"/>
      <c r="C220" s="2"/>
      <c r="D220" s="2"/>
      <c r="E220" s="2"/>
      <c r="F220" s="2"/>
      <c r="G220" s="2"/>
      <c r="H220" s="2"/>
      <c r="I220" s="2"/>
      <c r="J220" s="2"/>
      <c r="M220" s="2"/>
      <c r="N220" s="2"/>
      <c r="O220" s="2"/>
      <c r="P220" s="2"/>
      <c r="Q220" s="2"/>
      <c r="R220" s="2"/>
      <c r="S220" s="2"/>
    </row>
    <row r="221" spans="2:19" x14ac:dyDescent="0.25">
      <c r="B221" s="2"/>
      <c r="C221" s="2"/>
      <c r="D221" s="2"/>
      <c r="E221" s="2"/>
      <c r="F221" s="2"/>
      <c r="G221" s="2"/>
      <c r="H221" s="2"/>
      <c r="I221" s="2"/>
      <c r="J221" s="2"/>
      <c r="M221" s="2"/>
      <c r="N221" s="2"/>
      <c r="O221" s="2"/>
      <c r="P221" s="2"/>
      <c r="Q221" s="2"/>
      <c r="R221" s="2"/>
      <c r="S221" s="2"/>
    </row>
    <row r="222" spans="2:19" x14ac:dyDescent="0.25">
      <c r="B222" s="2"/>
      <c r="C222" s="2"/>
      <c r="D222" s="2"/>
      <c r="E222" s="2"/>
      <c r="F222" s="2"/>
      <c r="G222" s="2"/>
      <c r="J222" s="2"/>
      <c r="M222" s="2"/>
      <c r="N222" s="2"/>
      <c r="O222" s="2"/>
      <c r="P222" s="2"/>
      <c r="Q222" s="2"/>
      <c r="R222" s="2"/>
      <c r="S222" s="2"/>
    </row>
    <row r="223" spans="2:19" x14ac:dyDescent="0.25">
      <c r="B223" s="2"/>
      <c r="C223" s="2"/>
      <c r="D223" s="2"/>
      <c r="E223" s="2"/>
      <c r="F223" s="2"/>
      <c r="G223" s="2"/>
      <c r="J223" s="2"/>
      <c r="M223" s="2"/>
      <c r="N223" s="2"/>
      <c r="O223" s="2"/>
      <c r="P223" s="2"/>
      <c r="Q223" s="2"/>
      <c r="R223" s="2"/>
      <c r="S223" s="2"/>
    </row>
    <row r="224" spans="2:19" x14ac:dyDescent="0.25">
      <c r="B224" s="2"/>
      <c r="C224" s="2"/>
      <c r="D224" s="2"/>
      <c r="E224" s="2"/>
      <c r="F224" s="2"/>
      <c r="G224" s="2"/>
      <c r="J224" s="2"/>
      <c r="M224" s="2"/>
      <c r="N224" s="2"/>
      <c r="O224" s="2"/>
      <c r="P224" s="2"/>
      <c r="Q224" s="2"/>
      <c r="R224" s="2"/>
      <c r="S224" s="2"/>
    </row>
    <row r="225" spans="2:19" x14ac:dyDescent="0.25">
      <c r="B225" s="2"/>
      <c r="C225" s="2"/>
      <c r="D225" s="2"/>
      <c r="E225" s="2"/>
      <c r="F225" s="2"/>
      <c r="G225" s="2"/>
      <c r="M225" s="2"/>
      <c r="N225" s="2"/>
      <c r="O225" s="2"/>
      <c r="P225" s="2"/>
      <c r="Q225" s="2"/>
      <c r="R225" s="2"/>
      <c r="S225" s="2"/>
    </row>
    <row r="226" spans="2:19" x14ac:dyDescent="0.25">
      <c r="B226" s="2"/>
      <c r="C226" s="2"/>
      <c r="D226" s="2"/>
      <c r="E226" s="2"/>
      <c r="F226" s="2"/>
      <c r="G226" s="2"/>
      <c r="M226" s="2"/>
      <c r="N226" s="2"/>
      <c r="O226" s="2"/>
      <c r="P226" s="2"/>
      <c r="Q226" s="2"/>
      <c r="R226" s="2"/>
      <c r="S226" s="2"/>
    </row>
    <row r="227" spans="2:19" x14ac:dyDescent="0.25">
      <c r="B227" s="2"/>
      <c r="C227" s="2"/>
      <c r="D227" s="2"/>
      <c r="E227" s="2"/>
      <c r="F227" s="2"/>
      <c r="G227" s="2"/>
      <c r="M227" s="2"/>
      <c r="N227" s="2"/>
      <c r="O227" s="2"/>
      <c r="P227" s="2"/>
      <c r="Q227" s="2"/>
      <c r="R227" s="2"/>
      <c r="S227" s="2"/>
    </row>
    <row r="228" spans="2:19" x14ac:dyDescent="0.25">
      <c r="B228" s="2"/>
      <c r="C228" s="2"/>
      <c r="D228" s="2"/>
      <c r="E228" s="2"/>
      <c r="F228" s="2"/>
      <c r="G228" s="2"/>
      <c r="M228" s="2"/>
      <c r="N228" s="2"/>
      <c r="O228" s="2"/>
      <c r="P228" s="2"/>
      <c r="Q228" s="2"/>
      <c r="R228" s="2"/>
      <c r="S228" s="2"/>
    </row>
    <row r="229" spans="2:19" x14ac:dyDescent="0.25">
      <c r="B229" s="2"/>
      <c r="C229" s="2"/>
      <c r="D229" s="2"/>
      <c r="E229" s="2"/>
      <c r="F229" s="2"/>
      <c r="G229" s="2"/>
      <c r="M229" s="2"/>
      <c r="N229" s="2"/>
      <c r="O229" s="2"/>
      <c r="P229" s="2"/>
      <c r="Q229" s="2"/>
      <c r="R229" s="2"/>
      <c r="S229" s="2"/>
    </row>
    <row r="230" spans="2:19" x14ac:dyDescent="0.25">
      <c r="B230" s="2"/>
      <c r="C230" s="2"/>
      <c r="D230" s="2"/>
      <c r="E230" s="2"/>
      <c r="F230" s="2"/>
      <c r="G230" s="2"/>
      <c r="N230" s="2"/>
      <c r="O230" s="2"/>
      <c r="P230" s="2"/>
      <c r="Q230" s="2"/>
      <c r="R230" s="2"/>
      <c r="S230" s="2"/>
    </row>
    <row r="231" spans="2:19" x14ac:dyDescent="0.25">
      <c r="B231" s="2"/>
      <c r="C231" s="2"/>
      <c r="D231" s="2"/>
      <c r="E231" s="2"/>
      <c r="F231" s="2"/>
      <c r="G231" s="2"/>
      <c r="N231" s="2"/>
      <c r="O231" s="2"/>
      <c r="P231" s="2"/>
      <c r="Q231" s="2"/>
      <c r="R231" s="2"/>
      <c r="S231" s="2"/>
    </row>
    <row r="232" spans="2:19" x14ac:dyDescent="0.25">
      <c r="B232" s="2"/>
      <c r="C232" s="2"/>
      <c r="D232" s="2"/>
      <c r="E232" s="2"/>
      <c r="F232" s="2"/>
      <c r="G232" s="2"/>
      <c r="N232" s="2"/>
      <c r="O232" s="2"/>
      <c r="P232" s="2"/>
      <c r="Q232" s="2"/>
      <c r="R232" s="2"/>
      <c r="S232" s="2"/>
    </row>
    <row r="233" spans="2:19" x14ac:dyDescent="0.25">
      <c r="B233" s="2"/>
      <c r="C233" s="2"/>
      <c r="D233" s="2"/>
      <c r="E233" s="2"/>
      <c r="F233" s="2"/>
      <c r="G233" s="2"/>
      <c r="N233" s="2"/>
      <c r="O233" s="2"/>
      <c r="P233" s="2"/>
      <c r="Q233" s="2"/>
      <c r="R233" s="2"/>
      <c r="S233" s="2"/>
    </row>
    <row r="234" spans="2:19" x14ac:dyDescent="0.25">
      <c r="B234" s="2"/>
      <c r="C234" s="2"/>
      <c r="D234" s="2"/>
      <c r="E234" s="2"/>
      <c r="G234" s="2"/>
      <c r="N234" s="2"/>
      <c r="O234" s="2"/>
      <c r="P234" s="2"/>
      <c r="Q234" s="2"/>
      <c r="R234" s="2"/>
      <c r="S234" s="2"/>
    </row>
    <row r="235" spans="2:19" x14ac:dyDescent="0.25">
      <c r="B235" s="2"/>
      <c r="C235" s="2"/>
      <c r="D235" s="2"/>
      <c r="E235" s="2"/>
      <c r="G235" s="2"/>
    </row>
    <row r="236" spans="2:19" x14ac:dyDescent="0.25">
      <c r="B236" s="2"/>
      <c r="C236" s="2"/>
      <c r="D236" s="2"/>
      <c r="E236" s="2"/>
      <c r="G236" s="2"/>
    </row>
    <row r="237" spans="2:19" x14ac:dyDescent="0.25">
      <c r="B237" s="2"/>
      <c r="C237" s="2"/>
      <c r="D237" s="2"/>
      <c r="E237" s="2"/>
      <c r="G237" s="2"/>
    </row>
    <row r="238" spans="2:19" x14ac:dyDescent="0.25">
      <c r="B238" s="2"/>
      <c r="C238" s="2"/>
      <c r="D238" s="2"/>
      <c r="E238" s="2"/>
      <c r="G238" s="2"/>
    </row>
    <row r="239" spans="2:19" x14ac:dyDescent="0.25">
      <c r="B239" s="2"/>
      <c r="C239" s="2"/>
      <c r="D239" s="2"/>
      <c r="E239" s="2"/>
      <c r="G239" s="2"/>
    </row>
    <row r="240" spans="2:19" x14ac:dyDescent="0.25">
      <c r="B240" s="2"/>
      <c r="C240" s="2"/>
      <c r="D240" s="2"/>
      <c r="E240" s="2"/>
      <c r="G240" s="2"/>
    </row>
    <row r="241" spans="2:7" x14ac:dyDescent="0.25">
      <c r="B241" s="2"/>
      <c r="C241" s="2"/>
      <c r="D241" s="2"/>
      <c r="E241" s="2"/>
      <c r="G241" s="2"/>
    </row>
    <row r="242" spans="2:7" x14ac:dyDescent="0.25">
      <c r="B242" s="2"/>
      <c r="C242" s="2"/>
      <c r="D242" s="2"/>
      <c r="E242" s="2"/>
      <c r="G242" s="2"/>
    </row>
    <row r="243" spans="2:7" x14ac:dyDescent="0.25">
      <c r="B243" s="2"/>
      <c r="C243" s="2"/>
      <c r="D243" s="2"/>
      <c r="E243" s="2"/>
      <c r="G243" s="2"/>
    </row>
    <row r="244" spans="2:7" x14ac:dyDescent="0.25">
      <c r="B244" s="2"/>
      <c r="C244" s="2"/>
      <c r="D244" s="2"/>
      <c r="E244" s="2"/>
      <c r="G244" s="2"/>
    </row>
    <row r="245" spans="2:7" x14ac:dyDescent="0.25">
      <c r="B245" s="2"/>
      <c r="C245" s="2"/>
      <c r="D245" s="2"/>
      <c r="E245" s="2"/>
      <c r="G245" s="2"/>
    </row>
    <row r="246" spans="2:7" x14ac:dyDescent="0.25">
      <c r="B246" s="2"/>
      <c r="C246" s="2"/>
      <c r="D246" s="2"/>
      <c r="E246" s="2"/>
      <c r="G246" s="2"/>
    </row>
    <row r="247" spans="2:7" x14ac:dyDescent="0.25">
      <c r="B247" s="2"/>
      <c r="C247" s="2"/>
      <c r="D247" s="2"/>
      <c r="E247" s="2"/>
      <c r="G247" s="2"/>
    </row>
    <row r="248" spans="2:7" x14ac:dyDescent="0.25">
      <c r="B248" s="2"/>
      <c r="C248" s="2"/>
      <c r="D248" s="2"/>
      <c r="E248" s="2"/>
    </row>
    <row r="249" spans="2:7" x14ac:dyDescent="0.25">
      <c r="B249" s="2"/>
      <c r="C249" s="2"/>
      <c r="D249" s="2"/>
      <c r="E249" s="2"/>
    </row>
    <row r="250" spans="2:7" x14ac:dyDescent="0.25">
      <c r="B250" s="2"/>
      <c r="C250" s="2"/>
      <c r="D250" s="2"/>
      <c r="E250" s="2"/>
    </row>
    <row r="251" spans="2:7" x14ac:dyDescent="0.25">
      <c r="B251" s="2"/>
      <c r="C251" s="2"/>
      <c r="D251" s="2"/>
      <c r="E251" s="2"/>
    </row>
    <row r="252" spans="2:7" x14ac:dyDescent="0.25">
      <c r="B252" s="2"/>
      <c r="C252" s="2"/>
      <c r="D252" s="2"/>
      <c r="E252" s="2"/>
    </row>
    <row r="253" spans="2:7" x14ac:dyDescent="0.25">
      <c r="B253" s="2"/>
      <c r="C253" s="2"/>
      <c r="D253" s="2"/>
      <c r="E253" s="2"/>
    </row>
    <row r="254" spans="2:7" x14ac:dyDescent="0.25">
      <c r="B254" s="2"/>
      <c r="C254" s="2"/>
      <c r="D254" s="2"/>
      <c r="E254" s="2"/>
    </row>
    <row r="255" spans="2:7" x14ac:dyDescent="0.25">
      <c r="B255" s="2"/>
      <c r="C255" s="2"/>
      <c r="D255" s="2"/>
      <c r="E255" s="2"/>
    </row>
    <row r="256" spans="2:7" x14ac:dyDescent="0.25">
      <c r="B256" s="2"/>
      <c r="C256" s="2"/>
      <c r="D256" s="2"/>
      <c r="E256" s="2"/>
    </row>
    <row r="257" spans="2:5" x14ac:dyDescent="0.25">
      <c r="B257" s="2"/>
      <c r="C257" s="2"/>
      <c r="D257" s="2"/>
      <c r="E257" s="2"/>
    </row>
    <row r="258" spans="2:5" x14ac:dyDescent="0.25">
      <c r="B258" s="2"/>
      <c r="C258" s="2"/>
      <c r="D258" s="2"/>
      <c r="E258" s="2"/>
    </row>
    <row r="259" spans="2:5" x14ac:dyDescent="0.25">
      <c r="B259" s="2"/>
      <c r="C259" s="2"/>
      <c r="D259" s="2"/>
      <c r="E259" s="2"/>
    </row>
    <row r="260" spans="2:5" x14ac:dyDescent="0.25">
      <c r="B260" s="2"/>
      <c r="C260" s="2"/>
      <c r="D260" s="2"/>
    </row>
    <row r="261" spans="2:5" x14ac:dyDescent="0.25">
      <c r="B261" s="2"/>
      <c r="C261" s="2"/>
      <c r="D261" s="2"/>
    </row>
    <row r="262" spans="2:5" x14ac:dyDescent="0.25">
      <c r="B262" s="2"/>
      <c r="C262" s="2"/>
      <c r="D262" s="2"/>
    </row>
    <row r="263" spans="2:5" x14ac:dyDescent="0.25">
      <c r="B263" s="2"/>
      <c r="C263" s="2"/>
      <c r="D263" s="2"/>
    </row>
    <row r="264" spans="2:5" x14ac:dyDescent="0.25">
      <c r="B264" s="2"/>
      <c r="C264" s="2"/>
      <c r="D264" s="2"/>
    </row>
    <row r="265" spans="2:5" x14ac:dyDescent="0.25">
      <c r="D265" s="2"/>
    </row>
  </sheetData>
  <sortState ref="H8:J11">
    <sortCondition ref="H8:H11"/>
  </sortState>
  <mergeCells count="1">
    <mergeCell ref="D1:K1"/>
  </mergeCells>
  <phoneticPr fontId="5" type="noConversion"/>
  <pageMargins left="0.39314960629921264" right="0.39000000000000007" top="0.31314960629921262" bottom="0.31314960629921262" header="0.31" footer="0.31"/>
  <pageSetup paperSize="9" scale="59" orientation="portrait" horizontalDpi="4294967293" verticalDpi="4294967293" r:id="rId1"/>
  <ignoredErrors>
    <ignoredError sqref="D67" emptyCellReference="1"/>
  </ignoredErrors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Grizli777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djkrcosty</dc:creator>
  <cp:lastModifiedBy>Philip Burns</cp:lastModifiedBy>
  <cp:lastPrinted>2018-09-05T07:17:19Z</cp:lastPrinted>
  <dcterms:created xsi:type="dcterms:W3CDTF">2013-08-29T10:38:30Z</dcterms:created>
  <dcterms:modified xsi:type="dcterms:W3CDTF">2018-09-05T07:17:30Z</dcterms:modified>
</cp:coreProperties>
</file>