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5216d79d8fff33/Documents/Church/"/>
    </mc:Choice>
  </mc:AlternateContent>
  <xr:revisionPtr revIDLastSave="2260" documentId="8_{27FB34DA-5AF9-45BF-B934-D170AB72CD01}" xr6:coauthVersionLast="47" xr6:coauthVersionMax="47" xr10:uidLastSave="{673ECA9C-8BA2-4D09-863D-0DDE14B32D02}"/>
  <bookViews>
    <workbookView xWindow="-120" yWindow="-120" windowWidth="20730" windowHeight="11160" xr2:uid="{92B4B837-7FF4-499D-AFDE-5C51240CF308}"/>
  </bookViews>
  <sheets>
    <sheet name="Bank Jan-Dec21" sheetId="8" r:id="rId1"/>
    <sheet name="StGeorge" sheetId="1" r:id="rId2"/>
    <sheet name="Cash" sheetId="4" r:id="rId3"/>
    <sheet name="Transactions" sheetId="2" r:id="rId4"/>
    <sheet name="Cash deposit" sheetId="3" r:id="rId5"/>
    <sheet name="Total" sheetId="5" r:id="rId6"/>
    <sheet name="TOTAL monthly" sheetId="6" r:id="rId7"/>
    <sheet name="Bank Jul-Dec20" sheetId="7" r:id="rId8"/>
  </sheets>
  <externalReferences>
    <externalReference r:id="rId9"/>
  </externalReferenc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8" l="1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AA276" i="4"/>
  <c r="AB276" i="4"/>
  <c r="AC276" i="4"/>
  <c r="AD276" i="4"/>
  <c r="AE276" i="4"/>
  <c r="AF276" i="4"/>
  <c r="AG276" i="4"/>
  <c r="AH276" i="4"/>
  <c r="AI276" i="4"/>
  <c r="AJ276" i="4"/>
  <c r="AK276" i="4"/>
  <c r="AL276" i="4"/>
  <c r="AM276" i="4"/>
  <c r="AN276" i="4"/>
  <c r="AO276" i="4"/>
  <c r="AP276" i="4"/>
  <c r="AQ276" i="4"/>
  <c r="AR276" i="4"/>
  <c r="AS276" i="4"/>
  <c r="AT276" i="4"/>
  <c r="AU276" i="4"/>
  <c r="B276" i="4"/>
  <c r="E58" i="8"/>
  <c r="E43" i="8"/>
  <c r="E85" i="8"/>
  <c r="AV406" i="1"/>
  <c r="M405" i="1"/>
  <c r="N405" i="1"/>
  <c r="O405" i="1"/>
  <c r="P405" i="1"/>
  <c r="Q405" i="1"/>
  <c r="R405" i="1"/>
  <c r="S405" i="1"/>
  <c r="T405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M405" i="1"/>
  <c r="AN405" i="1"/>
  <c r="AO405" i="1"/>
  <c r="AP405" i="1"/>
  <c r="AQ405" i="1"/>
  <c r="AR405" i="1"/>
  <c r="AS405" i="1"/>
  <c r="AT405" i="1"/>
  <c r="AU405" i="1"/>
  <c r="AV405" i="1"/>
  <c r="L405" i="1"/>
  <c r="K406" i="1"/>
  <c r="C405" i="1"/>
  <c r="D405" i="1"/>
  <c r="E405" i="1"/>
  <c r="F405" i="1"/>
  <c r="G405" i="1"/>
  <c r="H405" i="1"/>
  <c r="I405" i="1"/>
  <c r="J405" i="1"/>
  <c r="B405" i="1"/>
  <c r="K405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306" i="1" s="1"/>
  <c r="AX306" i="1" s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247" i="1"/>
  <c r="AV248" i="1"/>
  <c r="AV249" i="1"/>
  <c r="AV250" i="1"/>
  <c r="AV267" i="1" s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8" i="1"/>
  <c r="M306" i="1"/>
  <c r="N306" i="1"/>
  <c r="O306" i="1"/>
  <c r="O143" i="5" s="1"/>
  <c r="P306" i="1"/>
  <c r="P143" i="5" s="1"/>
  <c r="Q306" i="1"/>
  <c r="R306" i="1"/>
  <c r="S306" i="1"/>
  <c r="S143" i="5" s="1"/>
  <c r="T306" i="1"/>
  <c r="T401" i="1" s="1"/>
  <c r="U306" i="1"/>
  <c r="V306" i="1"/>
  <c r="W306" i="1"/>
  <c r="W143" i="5" s="1"/>
  <c r="X306" i="1"/>
  <c r="X143" i="5" s="1"/>
  <c r="Y306" i="1"/>
  <c r="Z306" i="1"/>
  <c r="AA306" i="1"/>
  <c r="AA401" i="1" s="1"/>
  <c r="AB306" i="1"/>
  <c r="AB143" i="5" s="1"/>
  <c r="AC306" i="1"/>
  <c r="AD306" i="1"/>
  <c r="AE306" i="1"/>
  <c r="AE401" i="1" s="1"/>
  <c r="AF306" i="1"/>
  <c r="AF143" i="5" s="1"/>
  <c r="AG306" i="1"/>
  <c r="AH306" i="1"/>
  <c r="AI306" i="1"/>
  <c r="AI401" i="1" s="1"/>
  <c r="AJ306" i="1"/>
  <c r="AJ143" i="5" s="1"/>
  <c r="AK306" i="1"/>
  <c r="AL306" i="1"/>
  <c r="AM306" i="1"/>
  <c r="AM401" i="1" s="1"/>
  <c r="AN306" i="1"/>
  <c r="AN143" i="5" s="1"/>
  <c r="AO306" i="1"/>
  <c r="AP306" i="1"/>
  <c r="AQ306" i="1"/>
  <c r="AQ401" i="1" s="1"/>
  <c r="AR306" i="1"/>
  <c r="AR143" i="5" s="1"/>
  <c r="AS306" i="1"/>
  <c r="AT306" i="1"/>
  <c r="AU306" i="1"/>
  <c r="AU401" i="1" s="1"/>
  <c r="M58" i="1"/>
  <c r="N58" i="1"/>
  <c r="O58" i="1"/>
  <c r="I24" i="5" s="1"/>
  <c r="P58" i="1"/>
  <c r="Q58" i="1"/>
  <c r="R58" i="1"/>
  <c r="S58" i="1"/>
  <c r="M24" i="5" s="1"/>
  <c r="T58" i="1"/>
  <c r="U58" i="1"/>
  <c r="V58" i="1"/>
  <c r="W58" i="1"/>
  <c r="Q24" i="5" s="1"/>
  <c r="X33" i="5" s="1"/>
  <c r="Z6" i="6" s="1"/>
  <c r="Z18" i="6" s="1"/>
  <c r="X58" i="1"/>
  <c r="Y58" i="1"/>
  <c r="Z58" i="1"/>
  <c r="AA58" i="1"/>
  <c r="U24" i="5" s="1"/>
  <c r="AB33" i="5" s="1"/>
  <c r="AD6" i="6" s="1"/>
  <c r="AD18" i="6" s="1"/>
  <c r="AB58" i="1"/>
  <c r="AC58" i="1"/>
  <c r="AD58" i="1"/>
  <c r="AE58" i="1"/>
  <c r="AF58" i="1"/>
  <c r="X24" i="5" s="1"/>
  <c r="AE33" i="5" s="1"/>
  <c r="AG6" i="6" s="1"/>
  <c r="AG18" i="6" s="1"/>
  <c r="AG58" i="1"/>
  <c r="AH58" i="1"/>
  <c r="AI58" i="1"/>
  <c r="AJ58" i="1"/>
  <c r="AB24" i="5" s="1"/>
  <c r="AK58" i="1"/>
  <c r="AL58" i="1"/>
  <c r="AM58" i="1"/>
  <c r="AN58" i="1"/>
  <c r="AF24" i="5" s="1"/>
  <c r="AO58" i="1"/>
  <c r="AP58" i="1"/>
  <c r="AQ58" i="1"/>
  <c r="AR58" i="1"/>
  <c r="AS58" i="1"/>
  <c r="AT58" i="1"/>
  <c r="AU58" i="1"/>
  <c r="AV58" i="1"/>
  <c r="K404" i="1"/>
  <c r="AV230" i="1"/>
  <c r="AV352" i="1"/>
  <c r="AV381" i="1"/>
  <c r="AU399" i="1"/>
  <c r="AV399" i="1"/>
  <c r="B403" i="1"/>
  <c r="C403" i="1"/>
  <c r="D403" i="1"/>
  <c r="E403" i="1"/>
  <c r="F403" i="1"/>
  <c r="G403" i="1"/>
  <c r="H403" i="1"/>
  <c r="I403" i="1"/>
  <c r="J403" i="1"/>
  <c r="K403" i="1"/>
  <c r="L403" i="1"/>
  <c r="C401" i="1"/>
  <c r="D401" i="1"/>
  <c r="E401" i="1"/>
  <c r="F401" i="1"/>
  <c r="G401" i="1"/>
  <c r="H401" i="1"/>
  <c r="I401" i="1"/>
  <c r="J401" i="1"/>
  <c r="K401" i="1"/>
  <c r="L401" i="1"/>
  <c r="M401" i="1"/>
  <c r="M403" i="1" s="1"/>
  <c r="N401" i="1"/>
  <c r="N403" i="1" s="1"/>
  <c r="Q401" i="1"/>
  <c r="R401" i="1"/>
  <c r="U401" i="1"/>
  <c r="V401" i="1"/>
  <c r="Y401" i="1"/>
  <c r="Z401" i="1"/>
  <c r="AC401" i="1"/>
  <c r="AC403" i="1" s="1"/>
  <c r="AD401" i="1"/>
  <c r="AG401" i="1"/>
  <c r="AH401" i="1"/>
  <c r="AK401" i="1"/>
  <c r="AL401" i="1"/>
  <c r="AO401" i="1"/>
  <c r="AP401" i="1"/>
  <c r="AP403" i="1" s="1"/>
  <c r="AS401" i="1"/>
  <c r="AT401" i="1"/>
  <c r="B401" i="1"/>
  <c r="E79" i="8"/>
  <c r="E83" i="8" s="1"/>
  <c r="E68" i="8"/>
  <c r="E87" i="8" s="1"/>
  <c r="E20" i="8"/>
  <c r="E112" i="7"/>
  <c r="E116" i="7" s="1"/>
  <c r="E101" i="7"/>
  <c r="E120" i="7" s="1"/>
  <c r="E91" i="7"/>
  <c r="E118" i="7" s="1"/>
  <c r="E61" i="7"/>
  <c r="E60" i="7"/>
  <c r="E66" i="7"/>
  <c r="E119" i="7" s="1"/>
  <c r="E43" i="7"/>
  <c r="E37" i="7"/>
  <c r="E121" i="7" s="1"/>
  <c r="E28" i="7"/>
  <c r="E26" i="7"/>
  <c r="E22" i="7"/>
  <c r="E10" i="7"/>
  <c r="E20" i="7" s="1"/>
  <c r="E30" i="7" s="1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V18" i="6"/>
  <c r="Y18" i="6"/>
  <c r="AE18" i="6"/>
  <c r="AF18" i="6"/>
  <c r="AH18" i="6"/>
  <c r="AI18" i="6"/>
  <c r="AK18" i="6"/>
  <c r="AL18" i="6"/>
  <c r="AM18" i="6"/>
  <c r="AN18" i="6"/>
  <c r="AO18" i="6"/>
  <c r="AQ18" i="6"/>
  <c r="AR18" i="6"/>
  <c r="AS18" i="6"/>
  <c r="AT18" i="6"/>
  <c r="AV18" i="6"/>
  <c r="B18" i="6"/>
  <c r="AV16" i="6"/>
  <c r="AQ16" i="6"/>
  <c r="AP16" i="6"/>
  <c r="G16" i="6"/>
  <c r="C16" i="6"/>
  <c r="B16" i="6"/>
  <c r="AS207" i="5"/>
  <c r="AO207" i="5"/>
  <c r="AN207" i="5"/>
  <c r="T207" i="5"/>
  <c r="G207" i="5"/>
  <c r="C207" i="5"/>
  <c r="B207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P203" i="5"/>
  <c r="AQ203" i="5"/>
  <c r="AR203" i="5"/>
  <c r="AS203" i="5"/>
  <c r="AT203" i="5"/>
  <c r="B203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Q197" i="5"/>
  <c r="AR197" i="5"/>
  <c r="AS197" i="5"/>
  <c r="AT197" i="5"/>
  <c r="AU197" i="5"/>
  <c r="B197" i="5"/>
  <c r="AT15" i="6"/>
  <c r="AP15" i="6"/>
  <c r="AQ189" i="5"/>
  <c r="AO189" i="5"/>
  <c r="AN189" i="5"/>
  <c r="AJ189" i="5"/>
  <c r="G189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Q185" i="5"/>
  <c r="AR185" i="5"/>
  <c r="AS185" i="5"/>
  <c r="AT185" i="5"/>
  <c r="B185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D179" i="5"/>
  <c r="AE179" i="5"/>
  <c r="AF179" i="5"/>
  <c r="AG179" i="5"/>
  <c r="AH179" i="5"/>
  <c r="AI179" i="5"/>
  <c r="AJ179" i="5"/>
  <c r="AK179" i="5"/>
  <c r="AL179" i="5"/>
  <c r="AM179" i="5"/>
  <c r="AN179" i="5"/>
  <c r="AP179" i="5"/>
  <c r="AQ179" i="5"/>
  <c r="AR179" i="5"/>
  <c r="AS179" i="5"/>
  <c r="AT179" i="5"/>
  <c r="AU179" i="5"/>
  <c r="B179" i="5"/>
  <c r="AP14" i="6"/>
  <c r="AD14" i="6"/>
  <c r="G14" i="6"/>
  <c r="C14" i="6"/>
  <c r="B14" i="6"/>
  <c r="AS171" i="5"/>
  <c r="AQ171" i="5"/>
  <c r="AT171" i="5"/>
  <c r="AN171" i="5"/>
  <c r="AB171" i="5"/>
  <c r="G171" i="5"/>
  <c r="F171" i="5"/>
  <c r="D171" i="5"/>
  <c r="C171" i="5"/>
  <c r="B171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Q167" i="5"/>
  <c r="AR167" i="5"/>
  <c r="AS167" i="5"/>
  <c r="AT167" i="5"/>
  <c r="B167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P161" i="5"/>
  <c r="AQ161" i="5"/>
  <c r="AR161" i="5"/>
  <c r="AS161" i="5"/>
  <c r="AT161" i="5"/>
  <c r="AU161" i="5"/>
  <c r="B161" i="5"/>
  <c r="AP13" i="6"/>
  <c r="AG13" i="6"/>
  <c r="Z13" i="6"/>
  <c r="G13" i="6"/>
  <c r="C13" i="6"/>
  <c r="B13" i="6"/>
  <c r="AQ153" i="5"/>
  <c r="AO153" i="5"/>
  <c r="AJ153" i="5"/>
  <c r="AE153" i="5"/>
  <c r="AD153" i="5"/>
  <c r="X153" i="5"/>
  <c r="V153" i="5"/>
  <c r="X13" i="6" s="1"/>
  <c r="X18" i="6" s="1"/>
  <c r="L153" i="5"/>
  <c r="E153" i="5"/>
  <c r="D153" i="5"/>
  <c r="C153" i="5"/>
  <c r="B153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Q149" i="5"/>
  <c r="AR149" i="5"/>
  <c r="AS149" i="5"/>
  <c r="AT149" i="5"/>
  <c r="B149" i="5"/>
  <c r="C143" i="5"/>
  <c r="D143" i="5"/>
  <c r="E143" i="5"/>
  <c r="F143" i="5"/>
  <c r="G143" i="5"/>
  <c r="H143" i="5"/>
  <c r="I143" i="5"/>
  <c r="J143" i="5"/>
  <c r="L143" i="5"/>
  <c r="M143" i="5"/>
  <c r="Q143" i="5"/>
  <c r="R143" i="5"/>
  <c r="U143" i="5"/>
  <c r="V143" i="5"/>
  <c r="W153" i="5" s="1"/>
  <c r="Z143" i="5"/>
  <c r="AA143" i="5"/>
  <c r="AC143" i="5"/>
  <c r="AD143" i="5"/>
  <c r="AE143" i="5"/>
  <c r="AG143" i="5"/>
  <c r="AH143" i="5"/>
  <c r="AI143" i="5"/>
  <c r="AH153" i="5" s="1"/>
  <c r="AK143" i="5"/>
  <c r="AL143" i="5"/>
  <c r="AM143" i="5"/>
  <c r="AO143" i="5"/>
  <c r="AP143" i="5"/>
  <c r="AQ143" i="5"/>
  <c r="AS143" i="5"/>
  <c r="AU143" i="5"/>
  <c r="AP12" i="6"/>
  <c r="G12" i="6"/>
  <c r="D12" i="6"/>
  <c r="C12" i="6"/>
  <c r="B12" i="6"/>
  <c r="AQ135" i="5"/>
  <c r="AN135" i="5"/>
  <c r="AH135" i="5"/>
  <c r="Y135" i="5"/>
  <c r="K135" i="5"/>
  <c r="H135" i="5"/>
  <c r="G135" i="5"/>
  <c r="F135" i="5"/>
  <c r="E135" i="5"/>
  <c r="D135" i="5"/>
  <c r="C135" i="5"/>
  <c r="B135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Q131" i="5"/>
  <c r="AR131" i="5"/>
  <c r="AS131" i="5"/>
  <c r="AT131" i="5"/>
  <c r="B131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Q125" i="5"/>
  <c r="AR125" i="5"/>
  <c r="AS125" i="5"/>
  <c r="AT125" i="5"/>
  <c r="AU125" i="5"/>
  <c r="B125" i="5"/>
  <c r="AT11" i="6"/>
  <c r="AP11" i="6"/>
  <c r="J11" i="6"/>
  <c r="G11" i="6"/>
  <c r="D11" i="6"/>
  <c r="C11" i="6"/>
  <c r="B11" i="6"/>
  <c r="AQ118" i="5"/>
  <c r="AN118" i="5"/>
  <c r="AH118" i="5"/>
  <c r="AC118" i="5"/>
  <c r="AB118" i="5"/>
  <c r="T118" i="5"/>
  <c r="J118" i="5"/>
  <c r="G118" i="5"/>
  <c r="C118" i="5"/>
  <c r="B118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Q115" i="5"/>
  <c r="AR115" i="5"/>
  <c r="AS115" i="5"/>
  <c r="AT115" i="5"/>
  <c r="B115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P109" i="5"/>
  <c r="AQ109" i="5"/>
  <c r="AR109" i="5"/>
  <c r="AS109" i="5"/>
  <c r="AT109" i="5"/>
  <c r="AU109" i="5"/>
  <c r="B109" i="5"/>
  <c r="AV188" i="4"/>
  <c r="AV189" i="4" s="1"/>
  <c r="AV190" i="4" s="1"/>
  <c r="AV191" i="4" s="1"/>
  <c r="AV192" i="4" s="1"/>
  <c r="AV193" i="4" s="1"/>
  <c r="AV194" i="4" s="1"/>
  <c r="C274" i="4"/>
  <c r="D274" i="4"/>
  <c r="E274" i="4"/>
  <c r="F274" i="4"/>
  <c r="G274" i="4"/>
  <c r="H274" i="4"/>
  <c r="I274" i="4"/>
  <c r="J274" i="4"/>
  <c r="K274" i="4"/>
  <c r="L274" i="4"/>
  <c r="M274" i="4"/>
  <c r="O274" i="4"/>
  <c r="P274" i="4"/>
  <c r="Q274" i="4"/>
  <c r="R274" i="4"/>
  <c r="S274" i="4"/>
  <c r="T274" i="4"/>
  <c r="U274" i="4"/>
  <c r="U203" i="5" s="1"/>
  <c r="V274" i="4"/>
  <c r="W274" i="4"/>
  <c r="X274" i="4"/>
  <c r="Y274" i="4"/>
  <c r="Z274" i="4"/>
  <c r="AA274" i="4"/>
  <c r="AB274" i="4"/>
  <c r="AC274" i="4"/>
  <c r="AD274" i="4"/>
  <c r="AE274" i="4"/>
  <c r="AF274" i="4"/>
  <c r="AG274" i="4"/>
  <c r="AH274" i="4"/>
  <c r="AI274" i="4"/>
  <c r="AJ274" i="4"/>
  <c r="AK274" i="4"/>
  <c r="AL274" i="4"/>
  <c r="AM274" i="4"/>
  <c r="AN274" i="4"/>
  <c r="AO274" i="4"/>
  <c r="AO203" i="5" s="1"/>
  <c r="AP274" i="4"/>
  <c r="AQ274" i="4"/>
  <c r="AR274" i="4"/>
  <c r="AS274" i="4"/>
  <c r="AT274" i="4"/>
  <c r="B27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AA264" i="4"/>
  <c r="AB264" i="4"/>
  <c r="AC264" i="4"/>
  <c r="AD264" i="4"/>
  <c r="AE264" i="4"/>
  <c r="AF264" i="4"/>
  <c r="AG264" i="4"/>
  <c r="AH264" i="4"/>
  <c r="AI264" i="4"/>
  <c r="AJ264" i="4"/>
  <c r="AK264" i="4"/>
  <c r="AL264" i="4"/>
  <c r="AM264" i="4"/>
  <c r="AN264" i="4"/>
  <c r="AO264" i="4"/>
  <c r="AP264" i="4"/>
  <c r="AQ264" i="4"/>
  <c r="AR264" i="4"/>
  <c r="AS264" i="4"/>
  <c r="AT264" i="4"/>
  <c r="B264" i="4"/>
  <c r="C255" i="4"/>
  <c r="D255" i="4"/>
  <c r="E255" i="4"/>
  <c r="F255" i="4"/>
  <c r="G255" i="4"/>
  <c r="H255" i="4"/>
  <c r="I255" i="4"/>
  <c r="J255" i="4"/>
  <c r="K255" i="4"/>
  <c r="L255" i="4"/>
  <c r="M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AA255" i="4"/>
  <c r="AB255" i="4"/>
  <c r="AC255" i="4"/>
  <c r="AD255" i="4"/>
  <c r="AE255" i="4"/>
  <c r="AF255" i="4"/>
  <c r="AG255" i="4"/>
  <c r="AH255" i="4"/>
  <c r="AI255" i="4"/>
  <c r="AJ255" i="4"/>
  <c r="AK255" i="4"/>
  <c r="AL255" i="4"/>
  <c r="AM255" i="4"/>
  <c r="AN255" i="4"/>
  <c r="AO255" i="4"/>
  <c r="AP255" i="4"/>
  <c r="AQ255" i="4"/>
  <c r="AR255" i="4"/>
  <c r="AS255" i="4"/>
  <c r="AT255" i="4"/>
  <c r="B255" i="4"/>
  <c r="C235" i="4"/>
  <c r="D235" i="4"/>
  <c r="E235" i="4"/>
  <c r="F235" i="4"/>
  <c r="G235" i="4"/>
  <c r="H235" i="4"/>
  <c r="I235" i="4"/>
  <c r="J235" i="4"/>
  <c r="K235" i="4"/>
  <c r="L235" i="4"/>
  <c r="M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AP235" i="4"/>
  <c r="AQ235" i="4"/>
  <c r="AR235" i="4"/>
  <c r="AS235" i="4"/>
  <c r="AT235" i="4"/>
  <c r="B235" i="4"/>
  <c r="C218" i="4"/>
  <c r="D218" i="4"/>
  <c r="E218" i="4"/>
  <c r="F218" i="4"/>
  <c r="G218" i="4"/>
  <c r="H218" i="4"/>
  <c r="I218" i="4"/>
  <c r="J218" i="4"/>
  <c r="K218" i="4"/>
  <c r="L218" i="4"/>
  <c r="M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AC218" i="4"/>
  <c r="AD218" i="4"/>
  <c r="AE218" i="4"/>
  <c r="AF218" i="4"/>
  <c r="AG218" i="4"/>
  <c r="AH218" i="4"/>
  <c r="AI218" i="4"/>
  <c r="AJ218" i="4"/>
  <c r="AK218" i="4"/>
  <c r="AL218" i="4"/>
  <c r="AM218" i="4"/>
  <c r="AN218" i="4"/>
  <c r="AO218" i="4"/>
  <c r="AP218" i="4"/>
  <c r="AQ218" i="4"/>
  <c r="AR218" i="4"/>
  <c r="AS218" i="4"/>
  <c r="AT218" i="4"/>
  <c r="B218" i="4"/>
  <c r="C399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V399" i="1"/>
  <c r="W399" i="1"/>
  <c r="X399" i="1"/>
  <c r="Y399" i="1"/>
  <c r="Z399" i="1"/>
  <c r="AA399" i="1"/>
  <c r="AB399" i="1"/>
  <c r="AC399" i="1"/>
  <c r="AD399" i="1"/>
  <c r="AE399" i="1"/>
  <c r="AF399" i="1"/>
  <c r="AG399" i="1"/>
  <c r="AH399" i="1"/>
  <c r="AI399" i="1"/>
  <c r="AJ399" i="1"/>
  <c r="AK399" i="1"/>
  <c r="AL399" i="1"/>
  <c r="AM399" i="1"/>
  <c r="AN399" i="1"/>
  <c r="AO399" i="1"/>
  <c r="AP399" i="1"/>
  <c r="AQ399" i="1"/>
  <c r="AR399" i="1"/>
  <c r="AS399" i="1"/>
  <c r="AT399" i="1"/>
  <c r="B399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AA381" i="1"/>
  <c r="AB381" i="1"/>
  <c r="AB179" i="5" s="1"/>
  <c r="AC381" i="1"/>
  <c r="AC179" i="5" s="1"/>
  <c r="AD381" i="1"/>
  <c r="AE381" i="1"/>
  <c r="AF381" i="1"/>
  <c r="AG381" i="1"/>
  <c r="AH381" i="1"/>
  <c r="AI381" i="1"/>
  <c r="AJ381" i="1"/>
  <c r="AK381" i="1"/>
  <c r="AL381" i="1"/>
  <c r="AM381" i="1"/>
  <c r="AN381" i="1"/>
  <c r="AO381" i="1"/>
  <c r="AO179" i="5" s="1"/>
  <c r="AP381" i="1"/>
  <c r="AQ381" i="1"/>
  <c r="AR381" i="1"/>
  <c r="AS381" i="1"/>
  <c r="AT381" i="1"/>
  <c r="AU381" i="1"/>
  <c r="B381" i="1"/>
  <c r="C352" i="1"/>
  <c r="D352" i="1"/>
  <c r="E352" i="1"/>
  <c r="F352" i="1"/>
  <c r="G352" i="1"/>
  <c r="H352" i="1"/>
  <c r="I352" i="1"/>
  <c r="J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Z352" i="1"/>
  <c r="AA352" i="1"/>
  <c r="AB352" i="1"/>
  <c r="AB161" i="5" s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AO352" i="1"/>
  <c r="AO161" i="5" s="1"/>
  <c r="AP352" i="1"/>
  <c r="AQ352" i="1"/>
  <c r="AR352" i="1"/>
  <c r="AS352" i="1"/>
  <c r="AT352" i="1"/>
  <c r="AU352" i="1"/>
  <c r="B352" i="1"/>
  <c r="C306" i="1"/>
  <c r="D306" i="1"/>
  <c r="E306" i="1"/>
  <c r="F306" i="1"/>
  <c r="G306" i="1"/>
  <c r="H306" i="1"/>
  <c r="I306" i="1"/>
  <c r="J306" i="1"/>
  <c r="L306" i="1"/>
  <c r="N143" i="5"/>
  <c r="Y143" i="5"/>
  <c r="Z153" i="5" s="1"/>
  <c r="AB13" i="6" s="1"/>
  <c r="AT143" i="5"/>
  <c r="AR153" i="5" s="1"/>
  <c r="AU13" i="6" s="1"/>
  <c r="AU18" i="6" s="1"/>
  <c r="B306" i="1"/>
  <c r="B143" i="5" s="1"/>
  <c r="G153" i="5" s="1"/>
  <c r="C267" i="1"/>
  <c r="D267" i="1"/>
  <c r="E267" i="1"/>
  <c r="F267" i="1"/>
  <c r="G267" i="1"/>
  <c r="H267" i="1"/>
  <c r="I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B267" i="1"/>
  <c r="C198" i="4"/>
  <c r="D198" i="4"/>
  <c r="E198" i="4"/>
  <c r="F198" i="4"/>
  <c r="G198" i="4"/>
  <c r="H198" i="4"/>
  <c r="I198" i="4"/>
  <c r="J198" i="4"/>
  <c r="K198" i="4"/>
  <c r="L198" i="4"/>
  <c r="M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AO198" i="4"/>
  <c r="AP198" i="4"/>
  <c r="AQ198" i="4"/>
  <c r="AR198" i="4"/>
  <c r="AS198" i="4"/>
  <c r="AT198" i="4"/>
  <c r="B198" i="4"/>
  <c r="C230" i="1"/>
  <c r="D230" i="1"/>
  <c r="E230" i="1"/>
  <c r="F230" i="1"/>
  <c r="G230" i="1"/>
  <c r="H230" i="1"/>
  <c r="I230" i="1"/>
  <c r="J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O109" i="5" s="1"/>
  <c r="AP230" i="1"/>
  <c r="AQ230" i="1"/>
  <c r="AR230" i="1"/>
  <c r="AS230" i="1"/>
  <c r="AT230" i="1"/>
  <c r="AU230" i="1"/>
  <c r="B230" i="1"/>
  <c r="K386" i="1"/>
  <c r="AV386" i="1"/>
  <c r="K387" i="1"/>
  <c r="AV387" i="1"/>
  <c r="K388" i="1"/>
  <c r="AV388" i="1"/>
  <c r="K389" i="1"/>
  <c r="AV389" i="1"/>
  <c r="K390" i="1"/>
  <c r="AV390" i="1"/>
  <c r="K391" i="1"/>
  <c r="AV391" i="1"/>
  <c r="K392" i="1"/>
  <c r="AV392" i="1"/>
  <c r="K393" i="1"/>
  <c r="AV393" i="1"/>
  <c r="K394" i="1"/>
  <c r="AV394" i="1"/>
  <c r="K395" i="1"/>
  <c r="AV395" i="1"/>
  <c r="K396" i="1"/>
  <c r="AV396" i="1"/>
  <c r="K397" i="1"/>
  <c r="AV397" i="1"/>
  <c r="K398" i="1"/>
  <c r="AV398" i="1"/>
  <c r="K400" i="1"/>
  <c r="AV400" i="1"/>
  <c r="K402" i="1"/>
  <c r="AV402" i="1"/>
  <c r="K407" i="1"/>
  <c r="AV407" i="1"/>
  <c r="K408" i="1"/>
  <c r="AV408" i="1"/>
  <c r="K409" i="1"/>
  <c r="AV409" i="1"/>
  <c r="K410" i="1"/>
  <c r="AV410" i="1"/>
  <c r="K411" i="1"/>
  <c r="AV411" i="1"/>
  <c r="K412" i="1"/>
  <c r="AV412" i="1"/>
  <c r="K413" i="1"/>
  <c r="AV413" i="1"/>
  <c r="K414" i="1"/>
  <c r="AV414" i="1"/>
  <c r="K415" i="1"/>
  <c r="AV415" i="1"/>
  <c r="K416" i="1"/>
  <c r="AV416" i="1"/>
  <c r="K417" i="1"/>
  <c r="AV417" i="1"/>
  <c r="K418" i="1"/>
  <c r="AV418" i="1"/>
  <c r="K419" i="1"/>
  <c r="AV419" i="1"/>
  <c r="K420" i="1"/>
  <c r="AV420" i="1"/>
  <c r="K421" i="1"/>
  <c r="AV421" i="1"/>
  <c r="K422" i="1"/>
  <c r="AV422" i="1"/>
  <c r="K423" i="1"/>
  <c r="AV423" i="1"/>
  <c r="K424" i="1"/>
  <c r="AV424" i="1"/>
  <c r="K425" i="1"/>
  <c r="AV425" i="1"/>
  <c r="K426" i="1"/>
  <c r="AV426" i="1"/>
  <c r="K427" i="1"/>
  <c r="AV427" i="1"/>
  <c r="K428" i="1"/>
  <c r="AV428" i="1"/>
  <c r="K429" i="1"/>
  <c r="AV429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7" i="1"/>
  <c r="K352" i="1" s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2" i="1"/>
  <c r="K383" i="1"/>
  <c r="K384" i="1"/>
  <c r="K385" i="1"/>
  <c r="K241" i="1"/>
  <c r="K235" i="1"/>
  <c r="K236" i="1"/>
  <c r="K237" i="1"/>
  <c r="K238" i="1"/>
  <c r="K239" i="1"/>
  <c r="K240" i="1"/>
  <c r="K234" i="1"/>
  <c r="K229" i="1"/>
  <c r="K231" i="1"/>
  <c r="K232" i="1"/>
  <c r="K233" i="1"/>
  <c r="K197" i="1"/>
  <c r="AV197" i="1"/>
  <c r="K198" i="1"/>
  <c r="AV198" i="1"/>
  <c r="K199" i="1"/>
  <c r="AV199" i="1"/>
  <c r="K200" i="1"/>
  <c r="AV200" i="1"/>
  <c r="K201" i="1"/>
  <c r="AV201" i="1"/>
  <c r="K202" i="1"/>
  <c r="AV202" i="1"/>
  <c r="K203" i="1"/>
  <c r="AV203" i="1"/>
  <c r="K204" i="1"/>
  <c r="AV204" i="1"/>
  <c r="K205" i="1"/>
  <c r="AV205" i="1"/>
  <c r="K206" i="1"/>
  <c r="AV206" i="1"/>
  <c r="K207" i="1"/>
  <c r="AV207" i="1"/>
  <c r="K208" i="1"/>
  <c r="AV208" i="1"/>
  <c r="K209" i="1"/>
  <c r="AV209" i="1"/>
  <c r="K210" i="1"/>
  <c r="AV210" i="1"/>
  <c r="K211" i="1"/>
  <c r="AV211" i="1"/>
  <c r="K212" i="1"/>
  <c r="AV212" i="1"/>
  <c r="K213" i="1"/>
  <c r="AV213" i="1"/>
  <c r="K214" i="1"/>
  <c r="AV214" i="1"/>
  <c r="K215" i="1"/>
  <c r="AV215" i="1"/>
  <c r="K216" i="1"/>
  <c r="AV216" i="1"/>
  <c r="K217" i="1"/>
  <c r="AV217" i="1"/>
  <c r="K218" i="1"/>
  <c r="AV218" i="1"/>
  <c r="K219" i="1"/>
  <c r="AV219" i="1"/>
  <c r="K220" i="1"/>
  <c r="AV220" i="1"/>
  <c r="K221" i="1"/>
  <c r="AV221" i="1"/>
  <c r="K222" i="1"/>
  <c r="AV222" i="1"/>
  <c r="K223" i="1"/>
  <c r="AV223" i="1"/>
  <c r="K224" i="1"/>
  <c r="AV224" i="1"/>
  <c r="K225" i="1"/>
  <c r="AV225" i="1"/>
  <c r="K226" i="1"/>
  <c r="AV226" i="1"/>
  <c r="K227" i="1"/>
  <c r="AV227" i="1"/>
  <c r="K228" i="1"/>
  <c r="AV228" i="1"/>
  <c r="AV229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366" i="1"/>
  <c r="AV367" i="1"/>
  <c r="AV368" i="1"/>
  <c r="AV369" i="1"/>
  <c r="AV370" i="1"/>
  <c r="AV371" i="1"/>
  <c r="AV372" i="1"/>
  <c r="AV373" i="1"/>
  <c r="AV374" i="1"/>
  <c r="AV375" i="1"/>
  <c r="AV376" i="1"/>
  <c r="AV377" i="1"/>
  <c r="AV378" i="1"/>
  <c r="AV379" i="1"/>
  <c r="AV380" i="1"/>
  <c r="AV382" i="1"/>
  <c r="AV383" i="1"/>
  <c r="AV384" i="1"/>
  <c r="AV385" i="1"/>
  <c r="N247" i="4"/>
  <c r="AU247" i="4"/>
  <c r="N248" i="4"/>
  <c r="AU248" i="4"/>
  <c r="N249" i="4"/>
  <c r="AU249" i="4"/>
  <c r="N250" i="4"/>
  <c r="AU250" i="4"/>
  <c r="N251" i="4"/>
  <c r="AU251" i="4"/>
  <c r="N252" i="4"/>
  <c r="AU252" i="4"/>
  <c r="N253" i="4"/>
  <c r="AU253" i="4"/>
  <c r="N254" i="4"/>
  <c r="AU254" i="4"/>
  <c r="N256" i="4"/>
  <c r="AU256" i="4"/>
  <c r="N257" i="4"/>
  <c r="AU257" i="4"/>
  <c r="N258" i="4"/>
  <c r="AU258" i="4"/>
  <c r="N259" i="4"/>
  <c r="AU259" i="4"/>
  <c r="N260" i="4"/>
  <c r="AU260" i="4"/>
  <c r="N261" i="4"/>
  <c r="AU261" i="4"/>
  <c r="N262" i="4"/>
  <c r="AU262" i="4"/>
  <c r="N263" i="4"/>
  <c r="AU263" i="4"/>
  <c r="N265" i="4"/>
  <c r="AU265" i="4"/>
  <c r="N266" i="4"/>
  <c r="AU266" i="4"/>
  <c r="N267" i="4"/>
  <c r="AU267" i="4"/>
  <c r="N268" i="4"/>
  <c r="AU268" i="4"/>
  <c r="N269" i="4"/>
  <c r="AU269" i="4"/>
  <c r="N270" i="4"/>
  <c r="AU270" i="4"/>
  <c r="N271" i="4"/>
  <c r="AU271" i="4"/>
  <c r="N272" i="4"/>
  <c r="AU272" i="4"/>
  <c r="N273" i="4"/>
  <c r="AU273" i="4"/>
  <c r="N275" i="4"/>
  <c r="AU275" i="4"/>
  <c r="N277" i="4"/>
  <c r="AU277" i="4"/>
  <c r="N278" i="4"/>
  <c r="AU278" i="4"/>
  <c r="N279" i="4"/>
  <c r="AU279" i="4"/>
  <c r="N280" i="4"/>
  <c r="AU280" i="4"/>
  <c r="N281" i="4"/>
  <c r="AU281" i="4"/>
  <c r="N282" i="4"/>
  <c r="AU282" i="4"/>
  <c r="N283" i="4"/>
  <c r="AU283" i="4"/>
  <c r="N284" i="4"/>
  <c r="AU284" i="4"/>
  <c r="N285" i="4"/>
  <c r="AU285" i="4"/>
  <c r="N286" i="4"/>
  <c r="AU286" i="4"/>
  <c r="N287" i="4"/>
  <c r="AU287" i="4"/>
  <c r="N288" i="4"/>
  <c r="AU288" i="4"/>
  <c r="N289" i="4"/>
  <c r="AU289" i="4"/>
  <c r="N290" i="4"/>
  <c r="AU290" i="4"/>
  <c r="N291" i="4"/>
  <c r="AU291" i="4"/>
  <c r="N292" i="4"/>
  <c r="AU292" i="4"/>
  <c r="N293" i="4"/>
  <c r="AU293" i="4"/>
  <c r="N294" i="4"/>
  <c r="AU294" i="4"/>
  <c r="N295" i="4"/>
  <c r="AU295" i="4"/>
  <c r="N296" i="4"/>
  <c r="AU296" i="4"/>
  <c r="N297" i="4"/>
  <c r="AU297" i="4"/>
  <c r="N298" i="4"/>
  <c r="AU298" i="4"/>
  <c r="N299" i="4"/>
  <c r="AU299" i="4"/>
  <c r="N300" i="4"/>
  <c r="AU300" i="4"/>
  <c r="N301" i="4"/>
  <c r="AU301" i="4"/>
  <c r="N302" i="4"/>
  <c r="AU302" i="4"/>
  <c r="N303" i="4"/>
  <c r="AU303" i="4"/>
  <c r="N304" i="4"/>
  <c r="AU304" i="4"/>
  <c r="N305" i="4"/>
  <c r="AU305" i="4"/>
  <c r="N306" i="4"/>
  <c r="AU306" i="4"/>
  <c r="N307" i="4"/>
  <c r="AU307" i="4"/>
  <c r="N308" i="4"/>
  <c r="AU308" i="4"/>
  <c r="N309" i="4"/>
  <c r="AU309" i="4"/>
  <c r="N310" i="4"/>
  <c r="AU310" i="4"/>
  <c r="N311" i="4"/>
  <c r="AU311" i="4"/>
  <c r="N312" i="4"/>
  <c r="AU312" i="4"/>
  <c r="N313" i="4"/>
  <c r="AU313" i="4"/>
  <c r="N314" i="4"/>
  <c r="AU314" i="4"/>
  <c r="N315" i="4"/>
  <c r="AU315" i="4"/>
  <c r="N316" i="4"/>
  <c r="AU316" i="4"/>
  <c r="N317" i="4"/>
  <c r="AU317" i="4"/>
  <c r="N318" i="4"/>
  <c r="AU318" i="4"/>
  <c r="N319" i="4"/>
  <c r="AU319" i="4"/>
  <c r="N320" i="4"/>
  <c r="AU320" i="4"/>
  <c r="N321" i="4"/>
  <c r="AU321" i="4"/>
  <c r="N322" i="4"/>
  <c r="AU322" i="4"/>
  <c r="N323" i="4"/>
  <c r="AU323" i="4"/>
  <c r="N324" i="4"/>
  <c r="AU324" i="4"/>
  <c r="N325" i="4"/>
  <c r="AU325" i="4"/>
  <c r="N326" i="4"/>
  <c r="AU326" i="4"/>
  <c r="N327" i="4"/>
  <c r="AU327" i="4"/>
  <c r="N328" i="4"/>
  <c r="AU328" i="4"/>
  <c r="N329" i="4"/>
  <c r="AU329" i="4"/>
  <c r="N330" i="4"/>
  <c r="AU330" i="4"/>
  <c r="N331" i="4"/>
  <c r="AU331" i="4"/>
  <c r="N332" i="4"/>
  <c r="AU332" i="4"/>
  <c r="N333" i="4"/>
  <c r="AU333" i="4"/>
  <c r="N334" i="4"/>
  <c r="AU334" i="4"/>
  <c r="N335" i="4"/>
  <c r="AU335" i="4"/>
  <c r="N336" i="4"/>
  <c r="AU336" i="4"/>
  <c r="N337" i="4"/>
  <c r="AU337" i="4"/>
  <c r="N338" i="4"/>
  <c r="AU338" i="4"/>
  <c r="N339" i="4"/>
  <c r="AV339" i="4" s="1"/>
  <c r="AU339" i="4"/>
  <c r="N340" i="4"/>
  <c r="AU340" i="4"/>
  <c r="N341" i="4"/>
  <c r="AU341" i="4"/>
  <c r="N342" i="4"/>
  <c r="AU342" i="4"/>
  <c r="N343" i="4"/>
  <c r="AU343" i="4"/>
  <c r="N344" i="4"/>
  <c r="AU344" i="4"/>
  <c r="N345" i="4"/>
  <c r="AU345" i="4"/>
  <c r="N192" i="4"/>
  <c r="AU192" i="4"/>
  <c r="N193" i="4"/>
  <c r="AU193" i="4"/>
  <c r="N194" i="4"/>
  <c r="AU194" i="4"/>
  <c r="N195" i="4"/>
  <c r="AU195" i="4"/>
  <c r="N196" i="4"/>
  <c r="AU196" i="4"/>
  <c r="N197" i="4"/>
  <c r="AU197" i="4"/>
  <c r="N199" i="4"/>
  <c r="AU199" i="4"/>
  <c r="N200" i="4"/>
  <c r="AU200" i="4"/>
  <c r="N201" i="4"/>
  <c r="AU201" i="4"/>
  <c r="N202" i="4"/>
  <c r="AU202" i="4"/>
  <c r="N203" i="4"/>
  <c r="AU203" i="4"/>
  <c r="N204" i="4"/>
  <c r="AU204" i="4"/>
  <c r="N205" i="4"/>
  <c r="AU205" i="4"/>
  <c r="N206" i="4"/>
  <c r="AU206" i="4"/>
  <c r="N207" i="4"/>
  <c r="AU207" i="4"/>
  <c r="N208" i="4"/>
  <c r="AU208" i="4"/>
  <c r="N209" i="4"/>
  <c r="AU209" i="4"/>
  <c r="N210" i="4"/>
  <c r="AU210" i="4"/>
  <c r="N211" i="4"/>
  <c r="AU211" i="4"/>
  <c r="N212" i="4"/>
  <c r="AU212" i="4"/>
  <c r="N213" i="4"/>
  <c r="AU213" i="4"/>
  <c r="N214" i="4"/>
  <c r="AU214" i="4"/>
  <c r="N215" i="4"/>
  <c r="AU215" i="4"/>
  <c r="N216" i="4"/>
  <c r="AU216" i="4"/>
  <c r="N217" i="4"/>
  <c r="AU217" i="4"/>
  <c r="N219" i="4"/>
  <c r="AU219" i="4"/>
  <c r="N220" i="4"/>
  <c r="AU220" i="4"/>
  <c r="N221" i="4"/>
  <c r="AU221" i="4"/>
  <c r="N222" i="4"/>
  <c r="AU222" i="4"/>
  <c r="N223" i="4"/>
  <c r="AU223" i="4"/>
  <c r="N224" i="4"/>
  <c r="AU224" i="4"/>
  <c r="N225" i="4"/>
  <c r="AU225" i="4"/>
  <c r="N226" i="4"/>
  <c r="AU226" i="4"/>
  <c r="N227" i="4"/>
  <c r="AU227" i="4"/>
  <c r="N228" i="4"/>
  <c r="AU228" i="4"/>
  <c r="N229" i="4"/>
  <c r="AU229" i="4"/>
  <c r="N230" i="4"/>
  <c r="AU230" i="4"/>
  <c r="N231" i="4"/>
  <c r="AU231" i="4"/>
  <c r="N232" i="4"/>
  <c r="AU232" i="4"/>
  <c r="N233" i="4"/>
  <c r="AU233" i="4"/>
  <c r="N234" i="4"/>
  <c r="AU234" i="4"/>
  <c r="N236" i="4"/>
  <c r="AU236" i="4"/>
  <c r="N237" i="4"/>
  <c r="AU237" i="4"/>
  <c r="N238" i="4"/>
  <c r="AU238" i="4"/>
  <c r="N239" i="4"/>
  <c r="AU239" i="4"/>
  <c r="N240" i="4"/>
  <c r="AU240" i="4"/>
  <c r="N241" i="4"/>
  <c r="AU241" i="4"/>
  <c r="N242" i="4"/>
  <c r="AU242" i="4"/>
  <c r="N243" i="4"/>
  <c r="AU243" i="4"/>
  <c r="N244" i="4"/>
  <c r="AU244" i="4"/>
  <c r="N245" i="4"/>
  <c r="AU245" i="4"/>
  <c r="N246" i="4"/>
  <c r="AU246" i="4"/>
  <c r="M10" i="6"/>
  <c r="N10" i="6"/>
  <c r="O10" i="6"/>
  <c r="P10" i="6"/>
  <c r="Q10" i="6"/>
  <c r="R10" i="6"/>
  <c r="T10" i="6"/>
  <c r="U10" i="6"/>
  <c r="V10" i="6"/>
  <c r="Y10" i="6"/>
  <c r="Z10" i="6"/>
  <c r="AB10" i="6"/>
  <c r="AC10" i="6"/>
  <c r="AH10" i="6"/>
  <c r="AI10" i="6"/>
  <c r="AK10" i="6"/>
  <c r="AL10" i="6"/>
  <c r="AM10" i="6"/>
  <c r="AN10" i="6"/>
  <c r="AO10" i="6"/>
  <c r="AQ10" i="6"/>
  <c r="AR10" i="6"/>
  <c r="AT10" i="6"/>
  <c r="AU10" i="6"/>
  <c r="AV10" i="6"/>
  <c r="M9" i="6"/>
  <c r="N9" i="6"/>
  <c r="O9" i="6"/>
  <c r="P9" i="6"/>
  <c r="Q9" i="6"/>
  <c r="R9" i="6"/>
  <c r="S9" i="6"/>
  <c r="T9" i="6"/>
  <c r="V9" i="6"/>
  <c r="W9" i="6"/>
  <c r="X9" i="6"/>
  <c r="Y9" i="6"/>
  <c r="Z9" i="6"/>
  <c r="AB9" i="6"/>
  <c r="AC9" i="6"/>
  <c r="AE9" i="6"/>
  <c r="AH9" i="6"/>
  <c r="AI9" i="6"/>
  <c r="AK9" i="6"/>
  <c r="AL9" i="6"/>
  <c r="AN9" i="6"/>
  <c r="AO9" i="6"/>
  <c r="AQ9" i="6"/>
  <c r="AR9" i="6"/>
  <c r="AT9" i="6"/>
  <c r="AV9" i="6"/>
  <c r="M8" i="6"/>
  <c r="N8" i="6"/>
  <c r="O8" i="6"/>
  <c r="P8" i="6"/>
  <c r="Q8" i="6"/>
  <c r="R8" i="6"/>
  <c r="S8" i="6"/>
  <c r="T8" i="6"/>
  <c r="V8" i="6"/>
  <c r="X8" i="6"/>
  <c r="Y8" i="6"/>
  <c r="Z8" i="6"/>
  <c r="AB8" i="6"/>
  <c r="AC8" i="6"/>
  <c r="AE8" i="6"/>
  <c r="AH8" i="6"/>
  <c r="AI8" i="6"/>
  <c r="AK8" i="6"/>
  <c r="AM8" i="6"/>
  <c r="AN8" i="6"/>
  <c r="AR8" i="6"/>
  <c r="AT8" i="6"/>
  <c r="AU8" i="6"/>
  <c r="AV8" i="6"/>
  <c r="M7" i="6"/>
  <c r="N7" i="6"/>
  <c r="O7" i="6"/>
  <c r="P7" i="6"/>
  <c r="Q7" i="6"/>
  <c r="R7" i="6"/>
  <c r="S7" i="6"/>
  <c r="T7" i="6"/>
  <c r="U7" i="6"/>
  <c r="V7" i="6"/>
  <c r="X7" i="6"/>
  <c r="Y7" i="6"/>
  <c r="Z7" i="6"/>
  <c r="AB7" i="6"/>
  <c r="AC7" i="6"/>
  <c r="AH7" i="6"/>
  <c r="AI7" i="6"/>
  <c r="AK7" i="6"/>
  <c r="AL7" i="6"/>
  <c r="AM7" i="6"/>
  <c r="AN7" i="6"/>
  <c r="AO7" i="6"/>
  <c r="AQ7" i="6"/>
  <c r="AT7" i="6"/>
  <c r="AU7" i="6"/>
  <c r="AV7" i="6"/>
  <c r="J6" i="6"/>
  <c r="M6" i="6"/>
  <c r="N6" i="6"/>
  <c r="O6" i="6"/>
  <c r="P6" i="6"/>
  <c r="Q6" i="6"/>
  <c r="R6" i="6"/>
  <c r="S6" i="6"/>
  <c r="T6" i="6"/>
  <c r="V6" i="6"/>
  <c r="X6" i="6"/>
  <c r="Y6" i="6"/>
  <c r="AH6" i="6"/>
  <c r="AI6" i="6"/>
  <c r="AK6" i="6"/>
  <c r="AL6" i="6"/>
  <c r="AM6" i="6"/>
  <c r="AN6" i="6"/>
  <c r="AO6" i="6"/>
  <c r="AR6" i="6"/>
  <c r="AT6" i="6"/>
  <c r="AV6" i="6"/>
  <c r="J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B5" i="6"/>
  <c r="AC5" i="6"/>
  <c r="AE5" i="6"/>
  <c r="AH5" i="6"/>
  <c r="AI5" i="6"/>
  <c r="AK5" i="6"/>
  <c r="AL5" i="6"/>
  <c r="AM5" i="6"/>
  <c r="AN5" i="6"/>
  <c r="AO5" i="6"/>
  <c r="AQ5" i="6"/>
  <c r="AR5" i="6"/>
  <c r="AT5" i="6"/>
  <c r="AU5" i="6"/>
  <c r="AV5" i="6"/>
  <c r="C188" i="1"/>
  <c r="C92" i="5" s="1"/>
  <c r="D188" i="1"/>
  <c r="D92" i="5" s="1"/>
  <c r="E188" i="1"/>
  <c r="E92" i="5" s="1"/>
  <c r="G188" i="1"/>
  <c r="F92" i="5" s="1"/>
  <c r="L188" i="1"/>
  <c r="H92" i="5" s="1"/>
  <c r="O188" i="1"/>
  <c r="I92" i="5" s="1"/>
  <c r="P188" i="1"/>
  <c r="J92" i="5" s="1"/>
  <c r="Q101" i="5" s="1"/>
  <c r="S10" i="6" s="1"/>
  <c r="Q188" i="1"/>
  <c r="K92" i="5" s="1"/>
  <c r="R188" i="1"/>
  <c r="L92" i="5" s="1"/>
  <c r="S188" i="1"/>
  <c r="M92" i="5" s="1"/>
  <c r="T188" i="1"/>
  <c r="N92" i="5" s="1"/>
  <c r="U188" i="1"/>
  <c r="O92" i="5" s="1"/>
  <c r="V101" i="5" s="1"/>
  <c r="X10" i="6" s="1"/>
  <c r="V188" i="1"/>
  <c r="P92" i="5" s="1"/>
  <c r="W188" i="1"/>
  <c r="Q92" i="5" s="1"/>
  <c r="X188" i="1"/>
  <c r="R92" i="5" s="1"/>
  <c r="Y101" i="5" s="1"/>
  <c r="AA10" i="6" s="1"/>
  <c r="Y188" i="1"/>
  <c r="S92" i="5" s="1"/>
  <c r="Z188" i="1"/>
  <c r="T92" i="5" s="1"/>
  <c r="AA188" i="1"/>
  <c r="U92" i="5" s="1"/>
  <c r="AB101" i="5" s="1"/>
  <c r="AD10" i="6" s="1"/>
  <c r="AD188" i="1"/>
  <c r="V92" i="5" s="1"/>
  <c r="AC101" i="5" s="1"/>
  <c r="AE10" i="6" s="1"/>
  <c r="AE188" i="1"/>
  <c r="W92" i="5" s="1"/>
  <c r="AF188" i="1"/>
  <c r="X92" i="5" s="1"/>
  <c r="AE101" i="5" s="1"/>
  <c r="AG10" i="6" s="1"/>
  <c r="AG188" i="1"/>
  <c r="Y92" i="5" s="1"/>
  <c r="AH188" i="1"/>
  <c r="Z92" i="5" s="1"/>
  <c r="AI188" i="1"/>
  <c r="AA92" i="5" s="1"/>
  <c r="AH101" i="5" s="1"/>
  <c r="AJ10" i="6" s="1"/>
  <c r="AJ188" i="1"/>
  <c r="AB92" i="5" s="1"/>
  <c r="AK188" i="1"/>
  <c r="AC92" i="5" s="1"/>
  <c r="AL188" i="1"/>
  <c r="AD92" i="5" s="1"/>
  <c r="AM188" i="1"/>
  <c r="AE92" i="5" s="1"/>
  <c r="AN188" i="1"/>
  <c r="AF92" i="5" s="1"/>
  <c r="AO188" i="1"/>
  <c r="AG92" i="5" s="1"/>
  <c r="AQ188" i="1"/>
  <c r="AH92" i="5" s="1"/>
  <c r="AR188" i="1"/>
  <c r="AI92" i="5" s="1"/>
  <c r="AS188" i="1"/>
  <c r="AJ92" i="5" s="1"/>
  <c r="AT188" i="1"/>
  <c r="AK92" i="5" s="1"/>
  <c r="AU188" i="1"/>
  <c r="AL92" i="5" s="1"/>
  <c r="B188" i="1"/>
  <c r="B92" i="5" s="1"/>
  <c r="C155" i="1"/>
  <c r="C75" i="5" s="1"/>
  <c r="D155" i="1"/>
  <c r="D75" i="5" s="1"/>
  <c r="E155" i="1"/>
  <c r="E75" i="5" s="1"/>
  <c r="G155" i="1"/>
  <c r="F75" i="5" s="1"/>
  <c r="L155" i="1"/>
  <c r="H75" i="5" s="1"/>
  <c r="O155" i="1"/>
  <c r="I75" i="5" s="1"/>
  <c r="P155" i="1"/>
  <c r="J75" i="5" s="1"/>
  <c r="Q155" i="1"/>
  <c r="K75" i="5" s="1"/>
  <c r="R155" i="1"/>
  <c r="L75" i="5" s="1"/>
  <c r="S155" i="1"/>
  <c r="M75" i="5" s="1"/>
  <c r="T155" i="1"/>
  <c r="N75" i="5" s="1"/>
  <c r="U155" i="1"/>
  <c r="O75" i="5" s="1"/>
  <c r="V155" i="1"/>
  <c r="P75" i="5" s="1"/>
  <c r="W155" i="1"/>
  <c r="Q75" i="5" s="1"/>
  <c r="X155" i="1"/>
  <c r="R75" i="5" s="1"/>
  <c r="Y84" i="5" s="1"/>
  <c r="AA9" i="6" s="1"/>
  <c r="Y155" i="1"/>
  <c r="S75" i="5" s="1"/>
  <c r="Z155" i="1"/>
  <c r="T75" i="5" s="1"/>
  <c r="AA155" i="1"/>
  <c r="U75" i="5" s="1"/>
  <c r="AB84" i="5" s="1"/>
  <c r="AD9" i="6" s="1"/>
  <c r="AD155" i="1"/>
  <c r="V75" i="5" s="1"/>
  <c r="AE155" i="1"/>
  <c r="W75" i="5" s="1"/>
  <c r="AF155" i="1"/>
  <c r="X75" i="5" s="1"/>
  <c r="AE84" i="5" s="1"/>
  <c r="AG9" i="6" s="1"/>
  <c r="AG155" i="1"/>
  <c r="Y75" i="5" s="1"/>
  <c r="AH155" i="1"/>
  <c r="Z75" i="5" s="1"/>
  <c r="AI155" i="1"/>
  <c r="AA75" i="5" s="1"/>
  <c r="AH84" i="5" s="1"/>
  <c r="AJ9" i="6" s="1"/>
  <c r="AJ155" i="1"/>
  <c r="AB75" i="5" s="1"/>
  <c r="AK155" i="1"/>
  <c r="AC75" i="5" s="1"/>
  <c r="AL155" i="1"/>
  <c r="AD75" i="5" s="1"/>
  <c r="AK84" i="5" s="1"/>
  <c r="AM9" i="6" s="1"/>
  <c r="AM155" i="1"/>
  <c r="AE75" i="5" s="1"/>
  <c r="AN155" i="1"/>
  <c r="AF75" i="5" s="1"/>
  <c r="AO155" i="1"/>
  <c r="AG75" i="5" s="1"/>
  <c r="AN84" i="5" s="1"/>
  <c r="AP9" i="6" s="1"/>
  <c r="AQ155" i="1"/>
  <c r="AH75" i="5" s="1"/>
  <c r="AR155" i="1"/>
  <c r="AI75" i="5" s="1"/>
  <c r="AS155" i="1"/>
  <c r="AJ75" i="5" s="1"/>
  <c r="AT155" i="1"/>
  <c r="AK75" i="5" s="1"/>
  <c r="AR84" i="5" s="1"/>
  <c r="AU9" i="6" s="1"/>
  <c r="AU155" i="1"/>
  <c r="AL75" i="5" s="1"/>
  <c r="B155" i="1"/>
  <c r="B75" i="5" s="1"/>
  <c r="C112" i="1"/>
  <c r="C58" i="5" s="1"/>
  <c r="D112" i="1"/>
  <c r="D58" i="5" s="1"/>
  <c r="E112" i="1"/>
  <c r="E58" i="5" s="1"/>
  <c r="G112" i="1"/>
  <c r="F58" i="5" s="1"/>
  <c r="L112" i="1"/>
  <c r="H58" i="5" s="1"/>
  <c r="O112" i="1"/>
  <c r="I58" i="5" s="1"/>
  <c r="P112" i="1"/>
  <c r="J58" i="5" s="1"/>
  <c r="Q112" i="1"/>
  <c r="K58" i="5" s="1"/>
  <c r="R112" i="1"/>
  <c r="L58" i="5" s="1"/>
  <c r="S67" i="5" s="1"/>
  <c r="U8" i="6" s="1"/>
  <c r="S112" i="1"/>
  <c r="M58" i="5" s="1"/>
  <c r="T112" i="1"/>
  <c r="N58" i="5" s="1"/>
  <c r="U112" i="1"/>
  <c r="O58" i="5" s="1"/>
  <c r="V112" i="1"/>
  <c r="P58" i="5" s="1"/>
  <c r="W112" i="1"/>
  <c r="Q58" i="5" s="1"/>
  <c r="X112" i="1"/>
  <c r="R58" i="5" s="1"/>
  <c r="Y67" i="5" s="1"/>
  <c r="AA8" i="6" s="1"/>
  <c r="Y112" i="1"/>
  <c r="S58" i="5" s="1"/>
  <c r="Z112" i="1"/>
  <c r="T58" i="5" s="1"/>
  <c r="AA112" i="1"/>
  <c r="U58" i="5" s="1"/>
  <c r="AB67" i="5" s="1"/>
  <c r="AD8" i="6" s="1"/>
  <c r="AD112" i="1"/>
  <c r="V58" i="5" s="1"/>
  <c r="AE112" i="1"/>
  <c r="W58" i="5" s="1"/>
  <c r="AD67" i="5" s="1"/>
  <c r="AF8" i="6" s="1"/>
  <c r="AF112" i="1"/>
  <c r="X58" i="5" s="1"/>
  <c r="AE67" i="5" s="1"/>
  <c r="AG8" i="6" s="1"/>
  <c r="AG112" i="1"/>
  <c r="Y58" i="5" s="1"/>
  <c r="AH112" i="1"/>
  <c r="Z58" i="5" s="1"/>
  <c r="AI112" i="1"/>
  <c r="AA58" i="5" s="1"/>
  <c r="AH67" i="5" s="1"/>
  <c r="AJ8" i="6" s="1"/>
  <c r="AJ112" i="1"/>
  <c r="AB58" i="5" s="1"/>
  <c r="AK112" i="1"/>
  <c r="AC58" i="5" s="1"/>
  <c r="AJ67" i="5" s="1"/>
  <c r="AL8" i="6" s="1"/>
  <c r="AL112" i="1"/>
  <c r="AD58" i="5" s="1"/>
  <c r="AM112" i="1"/>
  <c r="AE58" i="5" s="1"/>
  <c r="AN112" i="1"/>
  <c r="AF58" i="5" s="1"/>
  <c r="AM67" i="5" s="1"/>
  <c r="AO8" i="6" s="1"/>
  <c r="AO112" i="1"/>
  <c r="AG58" i="5" s="1"/>
  <c r="AQ112" i="1"/>
  <c r="AH58" i="5" s="1"/>
  <c r="AR112" i="1"/>
  <c r="AI58" i="5" s="1"/>
  <c r="AS112" i="1"/>
  <c r="AJ58" i="5" s="1"/>
  <c r="AT112" i="1"/>
  <c r="AK58" i="5" s="1"/>
  <c r="AU112" i="1"/>
  <c r="AL58" i="5" s="1"/>
  <c r="B112" i="1"/>
  <c r="B58" i="5" s="1"/>
  <c r="C88" i="1"/>
  <c r="C41" i="5" s="1"/>
  <c r="D88" i="1"/>
  <c r="D41" i="5" s="1"/>
  <c r="E88" i="1"/>
  <c r="E41" i="5" s="1"/>
  <c r="G88" i="1"/>
  <c r="F41" i="5" s="1"/>
  <c r="L88" i="1"/>
  <c r="H41" i="5" s="1"/>
  <c r="O88" i="1"/>
  <c r="I41" i="5" s="1"/>
  <c r="P88" i="1"/>
  <c r="J41" i="5" s="1"/>
  <c r="Q88" i="1"/>
  <c r="K41" i="5" s="1"/>
  <c r="R88" i="1"/>
  <c r="L41" i="5" s="1"/>
  <c r="S88" i="1"/>
  <c r="M41" i="5" s="1"/>
  <c r="T88" i="1"/>
  <c r="N41" i="5" s="1"/>
  <c r="U50" i="5" s="1"/>
  <c r="W7" i="6" s="1"/>
  <c r="U88" i="1"/>
  <c r="O41" i="5" s="1"/>
  <c r="V88" i="1"/>
  <c r="P41" i="5" s="1"/>
  <c r="W88" i="1"/>
  <c r="Q41" i="5" s="1"/>
  <c r="X88" i="1"/>
  <c r="R41" i="5" s="1"/>
  <c r="Y50" i="5" s="1"/>
  <c r="AA7" i="6" s="1"/>
  <c r="Y88" i="1"/>
  <c r="S41" i="5" s="1"/>
  <c r="Z88" i="1"/>
  <c r="T41" i="5" s="1"/>
  <c r="AA88" i="1"/>
  <c r="U41" i="5" s="1"/>
  <c r="AB50" i="5" s="1"/>
  <c r="AD7" i="6" s="1"/>
  <c r="AD88" i="1"/>
  <c r="V41" i="5" s="1"/>
  <c r="AC50" i="5" s="1"/>
  <c r="AE7" i="6" s="1"/>
  <c r="AE88" i="1"/>
  <c r="W41" i="5" s="1"/>
  <c r="AD50" i="5" s="1"/>
  <c r="AF7" i="6" s="1"/>
  <c r="AF88" i="1"/>
  <c r="X41" i="5" s="1"/>
  <c r="AE50" i="5" s="1"/>
  <c r="AG7" i="6" s="1"/>
  <c r="AG88" i="1"/>
  <c r="Y41" i="5" s="1"/>
  <c r="AH88" i="1"/>
  <c r="Z41" i="5" s="1"/>
  <c r="AI88" i="1"/>
  <c r="AA41" i="5" s="1"/>
  <c r="AH50" i="5" s="1"/>
  <c r="AJ7" i="6" s="1"/>
  <c r="AJ88" i="1"/>
  <c r="AB41" i="5" s="1"/>
  <c r="AK88" i="1"/>
  <c r="AC41" i="5" s="1"/>
  <c r="AL88" i="1"/>
  <c r="AD41" i="5" s="1"/>
  <c r="AM88" i="1"/>
  <c r="AE41" i="5" s="1"/>
  <c r="AN88" i="1"/>
  <c r="AF41" i="5" s="1"/>
  <c r="AO88" i="1"/>
  <c r="AG41" i="5" s="1"/>
  <c r="AQ88" i="1"/>
  <c r="AH41" i="5" s="1"/>
  <c r="AP50" i="5" s="1"/>
  <c r="AR7" i="6" s="1"/>
  <c r="AR88" i="1"/>
  <c r="AI41" i="5" s="1"/>
  <c r="AS88" i="1"/>
  <c r="AJ41" i="5" s="1"/>
  <c r="AT88" i="1"/>
  <c r="AK41" i="5" s="1"/>
  <c r="AU88" i="1"/>
  <c r="AL41" i="5" s="1"/>
  <c r="B88" i="1"/>
  <c r="B41" i="5" s="1"/>
  <c r="C58" i="1"/>
  <c r="C24" i="5" s="1"/>
  <c r="D58" i="1"/>
  <c r="D24" i="5" s="1"/>
  <c r="E58" i="1"/>
  <c r="E24" i="5" s="1"/>
  <c r="G58" i="1"/>
  <c r="F24" i="5" s="1"/>
  <c r="L58" i="1"/>
  <c r="H24" i="5" s="1"/>
  <c r="J24" i="5"/>
  <c r="K24" i="5"/>
  <c r="L24" i="5"/>
  <c r="S33" i="5" s="1"/>
  <c r="U6" i="6" s="1"/>
  <c r="U18" i="6" s="1"/>
  <c r="N24" i="5"/>
  <c r="U33" i="5" s="1"/>
  <c r="W6" i="6" s="1"/>
  <c r="W18" i="6" s="1"/>
  <c r="O24" i="5"/>
  <c r="P24" i="5"/>
  <c r="R24" i="5"/>
  <c r="Y33" i="5" s="1"/>
  <c r="AA6" i="6" s="1"/>
  <c r="AA18" i="6" s="1"/>
  <c r="S24" i="5"/>
  <c r="Z33" i="5" s="1"/>
  <c r="AB6" i="6" s="1"/>
  <c r="T24" i="5"/>
  <c r="AA33" i="5" s="1"/>
  <c r="AC6" i="6" s="1"/>
  <c r="AC18" i="6" s="1"/>
  <c r="V24" i="5"/>
  <c r="W24" i="5"/>
  <c r="Y24" i="5"/>
  <c r="Z24" i="5"/>
  <c r="AA24" i="5"/>
  <c r="AH33" i="5" s="1"/>
  <c r="AJ6" i="6" s="1"/>
  <c r="AJ18" i="6" s="1"/>
  <c r="AC24" i="5"/>
  <c r="AD24" i="5"/>
  <c r="AE24" i="5"/>
  <c r="AG24" i="5"/>
  <c r="AH24" i="5"/>
  <c r="AI24" i="5"/>
  <c r="AJ24" i="5"/>
  <c r="AK24" i="5"/>
  <c r="AR33" i="5" s="1"/>
  <c r="AU6" i="6" s="1"/>
  <c r="AL24" i="5"/>
  <c r="B58" i="1"/>
  <c r="B24" i="5" s="1"/>
  <c r="F13" i="5"/>
  <c r="F16" i="5" s="1"/>
  <c r="F5" i="6" s="1"/>
  <c r="C37" i="1"/>
  <c r="C7" i="5" s="1"/>
  <c r="D37" i="1"/>
  <c r="D7" i="5" s="1"/>
  <c r="E37" i="1"/>
  <c r="E7" i="5" s="1"/>
  <c r="G37" i="1"/>
  <c r="F7" i="5" s="1"/>
  <c r="L37" i="1"/>
  <c r="H7" i="5" s="1"/>
  <c r="O37" i="1"/>
  <c r="I7" i="5" s="1"/>
  <c r="P37" i="1"/>
  <c r="J7" i="5" s="1"/>
  <c r="Q37" i="1"/>
  <c r="K7" i="5" s="1"/>
  <c r="R37" i="1"/>
  <c r="L7" i="5" s="1"/>
  <c r="S37" i="1"/>
  <c r="M7" i="5" s="1"/>
  <c r="T37" i="1"/>
  <c r="N7" i="5" s="1"/>
  <c r="U37" i="1"/>
  <c r="O7" i="5" s="1"/>
  <c r="V37" i="1"/>
  <c r="P7" i="5" s="1"/>
  <c r="W37" i="1"/>
  <c r="Q7" i="5" s="1"/>
  <c r="X37" i="1"/>
  <c r="R7" i="5" s="1"/>
  <c r="Y16" i="5" s="1"/>
  <c r="AA5" i="6" s="1"/>
  <c r="Y37" i="1"/>
  <c r="S7" i="5" s="1"/>
  <c r="Z37" i="1"/>
  <c r="T7" i="5" s="1"/>
  <c r="AA37" i="1"/>
  <c r="U7" i="5" s="1"/>
  <c r="AB16" i="5" s="1"/>
  <c r="AD5" i="6" s="1"/>
  <c r="AD37" i="1"/>
  <c r="V7" i="5" s="1"/>
  <c r="AE37" i="1"/>
  <c r="W7" i="5" s="1"/>
  <c r="AD16" i="5" s="1"/>
  <c r="AF5" i="6" s="1"/>
  <c r="AF37" i="1"/>
  <c r="X7" i="5" s="1"/>
  <c r="AE16" i="5" s="1"/>
  <c r="AG5" i="6" s="1"/>
  <c r="AG37" i="1"/>
  <c r="Y7" i="5" s="1"/>
  <c r="AH37" i="1"/>
  <c r="Z7" i="5" s="1"/>
  <c r="AI37" i="1"/>
  <c r="AA7" i="5" s="1"/>
  <c r="AH16" i="5" s="1"/>
  <c r="AJ5" i="6" s="1"/>
  <c r="AJ37" i="1"/>
  <c r="AB7" i="5" s="1"/>
  <c r="AK37" i="1"/>
  <c r="AC7" i="5" s="1"/>
  <c r="AL37" i="1"/>
  <c r="AD7" i="5" s="1"/>
  <c r="AM37" i="1"/>
  <c r="AE7" i="5" s="1"/>
  <c r="AN37" i="1"/>
  <c r="AF7" i="5" s="1"/>
  <c r="AO37" i="1"/>
  <c r="AG7" i="5" s="1"/>
  <c r="AN16" i="5" s="1"/>
  <c r="AP5" i="6" s="1"/>
  <c r="AQ37" i="1"/>
  <c r="AH7" i="5" s="1"/>
  <c r="AR37" i="1"/>
  <c r="AI7" i="5" s="1"/>
  <c r="AS37" i="1"/>
  <c r="AJ7" i="5" s="1"/>
  <c r="AT37" i="1"/>
  <c r="AK7" i="5" s="1"/>
  <c r="AU37" i="1"/>
  <c r="AL7" i="5" s="1"/>
  <c r="B37" i="1"/>
  <c r="B7" i="5" s="1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8" i="4"/>
  <c r="C183" i="4"/>
  <c r="C98" i="5" s="1"/>
  <c r="C101" i="5" s="1"/>
  <c r="C10" i="6" s="1"/>
  <c r="D183" i="4"/>
  <c r="D98" i="5" s="1"/>
  <c r="D101" i="5" s="1"/>
  <c r="D10" i="6" s="1"/>
  <c r="E183" i="4"/>
  <c r="E98" i="5" s="1"/>
  <c r="E101" i="5" s="1"/>
  <c r="E10" i="6" s="1"/>
  <c r="F183" i="4"/>
  <c r="F98" i="5" s="1"/>
  <c r="F101" i="5" s="1"/>
  <c r="F10" i="6" s="1"/>
  <c r="G183" i="4"/>
  <c r="G98" i="5" s="1"/>
  <c r="H183" i="4"/>
  <c r="H98" i="5" s="1"/>
  <c r="I183" i="4"/>
  <c r="I98" i="5" s="1"/>
  <c r="I101" i="5" s="1"/>
  <c r="I10" i="6" s="1"/>
  <c r="J183" i="4"/>
  <c r="J98" i="5" s="1"/>
  <c r="J101" i="5" s="1"/>
  <c r="J10" i="6" s="1"/>
  <c r="K183" i="4"/>
  <c r="K98" i="5" s="1"/>
  <c r="L183" i="4"/>
  <c r="L98" i="5" s="1"/>
  <c r="M183" i="4"/>
  <c r="M98" i="5" s="1"/>
  <c r="O183" i="4"/>
  <c r="O98" i="5" s="1"/>
  <c r="P183" i="4"/>
  <c r="P98" i="5" s="1"/>
  <c r="Q183" i="4"/>
  <c r="Q98" i="5" s="1"/>
  <c r="R183" i="4"/>
  <c r="R98" i="5" s="1"/>
  <c r="S183" i="4"/>
  <c r="S98" i="5" s="1"/>
  <c r="T183" i="4"/>
  <c r="T98" i="5" s="1"/>
  <c r="U183" i="4"/>
  <c r="U98" i="5" s="1"/>
  <c r="U101" i="5" s="1"/>
  <c r="W10" i="6" s="1"/>
  <c r="V183" i="4"/>
  <c r="V98" i="5" s="1"/>
  <c r="W183" i="4"/>
  <c r="W98" i="5" s="1"/>
  <c r="X183" i="4"/>
  <c r="X98" i="5" s="1"/>
  <c r="Y183" i="4"/>
  <c r="Y98" i="5" s="1"/>
  <c r="Z183" i="4"/>
  <c r="Z98" i="5" s="1"/>
  <c r="AA183" i="4"/>
  <c r="AA98" i="5" s="1"/>
  <c r="AB183" i="4"/>
  <c r="AB98" i="5" s="1"/>
  <c r="AD183" i="4"/>
  <c r="AC98" i="5" s="1"/>
  <c r="AE183" i="4"/>
  <c r="AD98" i="5" s="1"/>
  <c r="AF183" i="4"/>
  <c r="AE98" i="5" s="1"/>
  <c r="AG183" i="4"/>
  <c r="AF98" i="5" s="1"/>
  <c r="AH183" i="4"/>
  <c r="AG98" i="5" s="1"/>
  <c r="AI183" i="4"/>
  <c r="AH98" i="5" s="1"/>
  <c r="AJ183" i="4"/>
  <c r="AI98" i="5" s="1"/>
  <c r="AK183" i="4"/>
  <c r="AJ98" i="5" s="1"/>
  <c r="AL183" i="4"/>
  <c r="AK98" i="5" s="1"/>
  <c r="AM183" i="4"/>
  <c r="AL98" i="5" s="1"/>
  <c r="AN183" i="4"/>
  <c r="AM98" i="5" s="1"/>
  <c r="AO183" i="4"/>
  <c r="AN98" i="5" s="1"/>
  <c r="AN101" i="5" s="1"/>
  <c r="AP10" i="6" s="1"/>
  <c r="AP183" i="4"/>
  <c r="AO98" i="5" s="1"/>
  <c r="AQ183" i="4"/>
  <c r="AP98" i="5" s="1"/>
  <c r="AR183" i="4"/>
  <c r="AQ98" i="5" s="1"/>
  <c r="AS183" i="4"/>
  <c r="AR98" i="5" s="1"/>
  <c r="AT183" i="4"/>
  <c r="AS98" i="5" s="1"/>
  <c r="B183" i="4"/>
  <c r="B98" i="5" s="1"/>
  <c r="B101" i="5" s="1"/>
  <c r="B10" i="6" s="1"/>
  <c r="C149" i="4"/>
  <c r="C81" i="5" s="1"/>
  <c r="C84" i="5" s="1"/>
  <c r="C9" i="6" s="1"/>
  <c r="D149" i="4"/>
  <c r="D81" i="5" s="1"/>
  <c r="D84" i="5" s="1"/>
  <c r="D9" i="6" s="1"/>
  <c r="E149" i="4"/>
  <c r="E81" i="5" s="1"/>
  <c r="E84" i="5" s="1"/>
  <c r="E9" i="6" s="1"/>
  <c r="F149" i="4"/>
  <c r="F81" i="5" s="1"/>
  <c r="F84" i="5" s="1"/>
  <c r="F9" i="6" s="1"/>
  <c r="G149" i="4"/>
  <c r="G81" i="5" s="1"/>
  <c r="H149" i="4"/>
  <c r="H81" i="5" s="1"/>
  <c r="I149" i="4"/>
  <c r="I81" i="5" s="1"/>
  <c r="I84" i="5" s="1"/>
  <c r="I9" i="6" s="1"/>
  <c r="J149" i="4"/>
  <c r="J81" i="5" s="1"/>
  <c r="J84" i="5" s="1"/>
  <c r="J9" i="6" s="1"/>
  <c r="K149" i="4"/>
  <c r="K81" i="5" s="1"/>
  <c r="L149" i="4"/>
  <c r="M149" i="4"/>
  <c r="M81" i="5" s="1"/>
  <c r="O149" i="4"/>
  <c r="O81" i="5" s="1"/>
  <c r="P149" i="4"/>
  <c r="Q149" i="4"/>
  <c r="Q81" i="5" s="1"/>
  <c r="R149" i="4"/>
  <c r="R81" i="5" s="1"/>
  <c r="S149" i="4"/>
  <c r="S81" i="5" s="1"/>
  <c r="S84" i="5" s="1"/>
  <c r="U9" i="6" s="1"/>
  <c r="T149" i="4"/>
  <c r="T81" i="5" s="1"/>
  <c r="U149" i="4"/>
  <c r="U81" i="5" s="1"/>
  <c r="V149" i="4"/>
  <c r="V81" i="5" s="1"/>
  <c r="W149" i="4"/>
  <c r="W81" i="5" s="1"/>
  <c r="X149" i="4"/>
  <c r="X81" i="5" s="1"/>
  <c r="Y149" i="4"/>
  <c r="Y81" i="5" s="1"/>
  <c r="Z149" i="4"/>
  <c r="Z81" i="5" s="1"/>
  <c r="AA149" i="4"/>
  <c r="AA81" i="5" s="1"/>
  <c r="AB149" i="4"/>
  <c r="AB81" i="5" s="1"/>
  <c r="AD149" i="4"/>
  <c r="AC81" i="5" s="1"/>
  <c r="AE149" i="4"/>
  <c r="AD81" i="5" s="1"/>
  <c r="AD84" i="5" s="1"/>
  <c r="AF9" i="6" s="1"/>
  <c r="AF149" i="4"/>
  <c r="AE81" i="5" s="1"/>
  <c r="AG149" i="4"/>
  <c r="AF81" i="5" s="1"/>
  <c r="AH149" i="4"/>
  <c r="AG81" i="5" s="1"/>
  <c r="AI149" i="4"/>
  <c r="AH81" i="5" s="1"/>
  <c r="AJ149" i="4"/>
  <c r="AI81" i="5" s="1"/>
  <c r="AK149" i="4"/>
  <c r="AJ81" i="5" s="1"/>
  <c r="AL149" i="4"/>
  <c r="AK81" i="5" s="1"/>
  <c r="AM149" i="4"/>
  <c r="AL81" i="5" s="1"/>
  <c r="AN149" i="4"/>
  <c r="AM81" i="5" s="1"/>
  <c r="AO149" i="4"/>
  <c r="AN81" i="5" s="1"/>
  <c r="AP149" i="4"/>
  <c r="AO81" i="5" s="1"/>
  <c r="AQ149" i="4"/>
  <c r="AP81" i="5" s="1"/>
  <c r="AR149" i="4"/>
  <c r="AQ81" i="5" s="1"/>
  <c r="AS149" i="4"/>
  <c r="AR81" i="5" s="1"/>
  <c r="AT149" i="4"/>
  <c r="AS81" i="5" s="1"/>
  <c r="B149" i="4"/>
  <c r="B81" i="5" s="1"/>
  <c r="B84" i="5" s="1"/>
  <c r="B9" i="6" s="1"/>
  <c r="C108" i="4"/>
  <c r="C64" i="5" s="1"/>
  <c r="C67" i="5" s="1"/>
  <c r="C8" i="6" s="1"/>
  <c r="D108" i="4"/>
  <c r="D64" i="5" s="1"/>
  <c r="D67" i="5" s="1"/>
  <c r="D8" i="6" s="1"/>
  <c r="E108" i="4"/>
  <c r="E64" i="5" s="1"/>
  <c r="E67" i="5" s="1"/>
  <c r="E8" i="6" s="1"/>
  <c r="F108" i="4"/>
  <c r="F64" i="5" s="1"/>
  <c r="F67" i="5" s="1"/>
  <c r="F8" i="6" s="1"/>
  <c r="G108" i="4"/>
  <c r="G64" i="5" s="1"/>
  <c r="H108" i="4"/>
  <c r="H64" i="5" s="1"/>
  <c r="I108" i="4"/>
  <c r="I64" i="5" s="1"/>
  <c r="I67" i="5" s="1"/>
  <c r="I8" i="6" s="1"/>
  <c r="J108" i="4"/>
  <c r="J64" i="5" s="1"/>
  <c r="J67" i="5" s="1"/>
  <c r="J8" i="6" s="1"/>
  <c r="K108" i="4"/>
  <c r="K64" i="5" s="1"/>
  <c r="L108" i="4"/>
  <c r="M108" i="4"/>
  <c r="M64" i="5" s="1"/>
  <c r="O108" i="4"/>
  <c r="O64" i="5" s="1"/>
  <c r="P108" i="4"/>
  <c r="P64" i="5" s="1"/>
  <c r="Q108" i="4"/>
  <c r="Q64" i="5" s="1"/>
  <c r="R108" i="4"/>
  <c r="R64" i="5" s="1"/>
  <c r="S108" i="4"/>
  <c r="S64" i="5" s="1"/>
  <c r="T108" i="4"/>
  <c r="T64" i="5" s="1"/>
  <c r="U108" i="4"/>
  <c r="U64" i="5" s="1"/>
  <c r="U67" i="5" s="1"/>
  <c r="W8" i="6" s="1"/>
  <c r="V108" i="4"/>
  <c r="V64" i="5" s="1"/>
  <c r="W108" i="4"/>
  <c r="W64" i="5" s="1"/>
  <c r="X108" i="4"/>
  <c r="X64" i="5" s="1"/>
  <c r="Y108" i="4"/>
  <c r="Y64" i="5" s="1"/>
  <c r="Z108" i="4"/>
  <c r="Z64" i="5" s="1"/>
  <c r="AA108" i="4"/>
  <c r="AA64" i="5" s="1"/>
  <c r="AB108" i="4"/>
  <c r="AB64" i="5" s="1"/>
  <c r="AD108" i="4"/>
  <c r="AC64" i="5" s="1"/>
  <c r="AE108" i="4"/>
  <c r="AD64" i="5" s="1"/>
  <c r="AF108" i="4"/>
  <c r="AE64" i="5" s="1"/>
  <c r="AG108" i="4"/>
  <c r="AF64" i="5" s="1"/>
  <c r="AH108" i="4"/>
  <c r="AG64" i="5" s="1"/>
  <c r="AI108" i="4"/>
  <c r="AH64" i="5" s="1"/>
  <c r="AJ108" i="4"/>
  <c r="AI64" i="5" s="1"/>
  <c r="AK108" i="4"/>
  <c r="AJ64" i="5" s="1"/>
  <c r="AL108" i="4"/>
  <c r="AK64" i="5" s="1"/>
  <c r="AM108" i="4"/>
  <c r="AL64" i="5" s="1"/>
  <c r="AN108" i="4"/>
  <c r="AM64" i="5" s="1"/>
  <c r="AO108" i="4"/>
  <c r="AN64" i="5" s="1"/>
  <c r="AP108" i="4"/>
  <c r="AO64" i="5" s="1"/>
  <c r="AO67" i="5" s="1"/>
  <c r="AQ8" i="6" s="1"/>
  <c r="AQ108" i="4"/>
  <c r="AP64" i="5" s="1"/>
  <c r="AR108" i="4"/>
  <c r="AQ64" i="5" s="1"/>
  <c r="AS108" i="4"/>
  <c r="AR64" i="5" s="1"/>
  <c r="AT108" i="4"/>
  <c r="AS64" i="5" s="1"/>
  <c r="B108" i="4"/>
  <c r="B64" i="5" s="1"/>
  <c r="B67" i="5" s="1"/>
  <c r="B8" i="6" s="1"/>
  <c r="C85" i="4"/>
  <c r="C47" i="5" s="1"/>
  <c r="C50" i="5" s="1"/>
  <c r="C7" i="6" s="1"/>
  <c r="D85" i="4"/>
  <c r="D47" i="5" s="1"/>
  <c r="D50" i="5" s="1"/>
  <c r="D7" i="6" s="1"/>
  <c r="E85" i="4"/>
  <c r="E47" i="5" s="1"/>
  <c r="E50" i="5" s="1"/>
  <c r="E7" i="6" s="1"/>
  <c r="F85" i="4"/>
  <c r="F47" i="5" s="1"/>
  <c r="F50" i="5" s="1"/>
  <c r="F7" i="6" s="1"/>
  <c r="G85" i="4"/>
  <c r="G47" i="5" s="1"/>
  <c r="H85" i="4"/>
  <c r="H47" i="5" s="1"/>
  <c r="I85" i="4"/>
  <c r="I47" i="5" s="1"/>
  <c r="I50" i="5" s="1"/>
  <c r="I7" i="6" s="1"/>
  <c r="J85" i="4"/>
  <c r="J47" i="5" s="1"/>
  <c r="J50" i="5" s="1"/>
  <c r="J7" i="6" s="1"/>
  <c r="K85" i="4"/>
  <c r="K47" i="5" s="1"/>
  <c r="L85" i="4"/>
  <c r="L47" i="5" s="1"/>
  <c r="M85" i="4"/>
  <c r="M47" i="5" s="1"/>
  <c r="O85" i="4"/>
  <c r="O47" i="5" s="1"/>
  <c r="P85" i="4"/>
  <c r="P47" i="5" s="1"/>
  <c r="Q85" i="4"/>
  <c r="Q47" i="5" s="1"/>
  <c r="R85" i="4"/>
  <c r="S85" i="4"/>
  <c r="S47" i="5" s="1"/>
  <c r="T85" i="4"/>
  <c r="T47" i="5" s="1"/>
  <c r="U85" i="4"/>
  <c r="U47" i="5" s="1"/>
  <c r="V85" i="4"/>
  <c r="V47" i="5" s="1"/>
  <c r="W85" i="4"/>
  <c r="W47" i="5" s="1"/>
  <c r="X85" i="4"/>
  <c r="X47" i="5" s="1"/>
  <c r="Y85" i="4"/>
  <c r="Y47" i="5" s="1"/>
  <c r="Z85" i="4"/>
  <c r="Z47" i="5" s="1"/>
  <c r="AA85" i="4"/>
  <c r="AA47" i="5" s="1"/>
  <c r="AB85" i="4"/>
  <c r="AB47" i="5" s="1"/>
  <c r="AD85" i="4"/>
  <c r="AC47" i="5" s="1"/>
  <c r="AE85" i="4"/>
  <c r="AD47" i="5" s="1"/>
  <c r="AF85" i="4"/>
  <c r="AE47" i="5" s="1"/>
  <c r="AG85" i="4"/>
  <c r="AF47" i="5" s="1"/>
  <c r="AH85" i="4"/>
  <c r="AG47" i="5" s="1"/>
  <c r="AI85" i="4"/>
  <c r="AH47" i="5" s="1"/>
  <c r="AJ85" i="4"/>
  <c r="AI47" i="5" s="1"/>
  <c r="AK85" i="4"/>
  <c r="AJ47" i="5" s="1"/>
  <c r="AL85" i="4"/>
  <c r="AK47" i="5" s="1"/>
  <c r="AM85" i="4"/>
  <c r="AL47" i="5" s="1"/>
  <c r="AN85" i="4"/>
  <c r="AM47" i="5" s="1"/>
  <c r="AO85" i="4"/>
  <c r="AN47" i="5" s="1"/>
  <c r="AP85" i="4"/>
  <c r="AO47" i="5" s="1"/>
  <c r="AQ85" i="4"/>
  <c r="AP47" i="5" s="1"/>
  <c r="AR85" i="4"/>
  <c r="AQ47" i="5" s="1"/>
  <c r="AS85" i="4"/>
  <c r="AR47" i="5" s="1"/>
  <c r="AT85" i="4"/>
  <c r="AS47" i="5" s="1"/>
  <c r="B85" i="4"/>
  <c r="B47" i="5" s="1"/>
  <c r="B50" i="5" s="1"/>
  <c r="B7" i="6" s="1"/>
  <c r="C56" i="4"/>
  <c r="C30" i="5" s="1"/>
  <c r="C33" i="5" s="1"/>
  <c r="C6" i="6" s="1"/>
  <c r="D56" i="4"/>
  <c r="D30" i="5" s="1"/>
  <c r="D33" i="5" s="1"/>
  <c r="D6" i="6" s="1"/>
  <c r="E56" i="4"/>
  <c r="E30" i="5" s="1"/>
  <c r="E33" i="5" s="1"/>
  <c r="E6" i="6" s="1"/>
  <c r="F56" i="4"/>
  <c r="F30" i="5" s="1"/>
  <c r="F33" i="5" s="1"/>
  <c r="F6" i="6" s="1"/>
  <c r="G56" i="4"/>
  <c r="G30" i="5" s="1"/>
  <c r="H56" i="4"/>
  <c r="H30" i="5" s="1"/>
  <c r="I56" i="4"/>
  <c r="I30" i="5" s="1"/>
  <c r="I33" i="5" s="1"/>
  <c r="I6" i="6" s="1"/>
  <c r="J56" i="4"/>
  <c r="J30" i="5" s="1"/>
  <c r="K56" i="4"/>
  <c r="K30" i="5" s="1"/>
  <c r="L56" i="4"/>
  <c r="M56" i="4"/>
  <c r="M30" i="5" s="1"/>
  <c r="O56" i="4"/>
  <c r="O30" i="5" s="1"/>
  <c r="P56" i="4"/>
  <c r="P30" i="5" s="1"/>
  <c r="Q56" i="4"/>
  <c r="Q30" i="5" s="1"/>
  <c r="R56" i="4"/>
  <c r="R30" i="5" s="1"/>
  <c r="S56" i="4"/>
  <c r="T56" i="4"/>
  <c r="T30" i="5" s="1"/>
  <c r="U56" i="4"/>
  <c r="U30" i="5" s="1"/>
  <c r="V56" i="4"/>
  <c r="V30" i="5" s="1"/>
  <c r="W56" i="4"/>
  <c r="W30" i="5" s="1"/>
  <c r="X56" i="4"/>
  <c r="X30" i="5" s="1"/>
  <c r="Y56" i="4"/>
  <c r="Y30" i="5" s="1"/>
  <c r="Z56" i="4"/>
  <c r="Z30" i="5" s="1"/>
  <c r="AA56" i="4"/>
  <c r="AA30" i="5" s="1"/>
  <c r="AB56" i="4"/>
  <c r="AB30" i="5" s="1"/>
  <c r="AD56" i="4"/>
  <c r="AC30" i="5" s="1"/>
  <c r="AC33" i="5" s="1"/>
  <c r="AE6" i="6" s="1"/>
  <c r="AE56" i="4"/>
  <c r="AD30" i="5" s="1"/>
  <c r="AD33" i="5" s="1"/>
  <c r="AF6" i="6" s="1"/>
  <c r="AF56" i="4"/>
  <c r="AE30" i="5" s="1"/>
  <c r="AG56" i="4"/>
  <c r="AF30" i="5" s="1"/>
  <c r="AH56" i="4"/>
  <c r="AG30" i="5" s="1"/>
  <c r="AI56" i="4"/>
  <c r="AH30" i="5" s="1"/>
  <c r="AJ56" i="4"/>
  <c r="AI30" i="5" s="1"/>
  <c r="AK56" i="4"/>
  <c r="AJ30" i="5" s="1"/>
  <c r="AL56" i="4"/>
  <c r="AK30" i="5" s="1"/>
  <c r="AM56" i="4"/>
  <c r="AL30" i="5" s="1"/>
  <c r="AN56" i="4"/>
  <c r="AM30" i="5" s="1"/>
  <c r="AO56" i="4"/>
  <c r="AN30" i="5" s="1"/>
  <c r="AP56" i="4"/>
  <c r="AO30" i="5" s="1"/>
  <c r="AO33" i="5" s="1"/>
  <c r="AQ6" i="6" s="1"/>
  <c r="AQ56" i="4"/>
  <c r="AP30" i="5" s="1"/>
  <c r="AR56" i="4"/>
  <c r="AQ30" i="5" s="1"/>
  <c r="AS56" i="4"/>
  <c r="AR30" i="5" s="1"/>
  <c r="AT56" i="4"/>
  <c r="AS30" i="5" s="1"/>
  <c r="B56" i="4"/>
  <c r="B30" i="5" s="1"/>
  <c r="B33" i="5" s="1"/>
  <c r="B6" i="6" s="1"/>
  <c r="C35" i="4"/>
  <c r="D35" i="4"/>
  <c r="D13" i="5" s="1"/>
  <c r="D16" i="5" s="1"/>
  <c r="D5" i="6" s="1"/>
  <c r="E35" i="4"/>
  <c r="E13" i="5" s="1"/>
  <c r="E16" i="5" s="1"/>
  <c r="E5" i="6" s="1"/>
  <c r="F35" i="4"/>
  <c r="G35" i="4"/>
  <c r="H35" i="4"/>
  <c r="H13" i="5" s="1"/>
  <c r="I35" i="4"/>
  <c r="I13" i="5" s="1"/>
  <c r="I16" i="5" s="1"/>
  <c r="I5" i="6" s="1"/>
  <c r="J35" i="4"/>
  <c r="J13" i="5" s="1"/>
  <c r="K35" i="4"/>
  <c r="L35" i="4"/>
  <c r="L13" i="5" s="1"/>
  <c r="M35" i="4"/>
  <c r="M13" i="5" s="1"/>
  <c r="O35" i="4"/>
  <c r="O13" i="5" s="1"/>
  <c r="P35" i="4"/>
  <c r="Q35" i="4"/>
  <c r="Q13" i="5" s="1"/>
  <c r="R35" i="4"/>
  <c r="R13" i="5" s="1"/>
  <c r="S35" i="4"/>
  <c r="S13" i="5" s="1"/>
  <c r="T35" i="4"/>
  <c r="U35" i="4"/>
  <c r="U13" i="5" s="1"/>
  <c r="V35" i="4"/>
  <c r="V13" i="5" s="1"/>
  <c r="W35" i="4"/>
  <c r="W13" i="5" s="1"/>
  <c r="X35" i="4"/>
  <c r="Y35" i="4"/>
  <c r="Z35" i="4"/>
  <c r="Z13" i="5" s="1"/>
  <c r="AA35" i="4"/>
  <c r="AA13" i="5" s="1"/>
  <c r="AB35" i="4"/>
  <c r="AB13" i="5" s="1"/>
  <c r="AD35" i="4"/>
  <c r="AE35" i="4"/>
  <c r="AD13" i="5" s="1"/>
  <c r="AF35" i="4"/>
  <c r="AE13" i="5" s="1"/>
  <c r="AG35" i="4"/>
  <c r="AH35" i="4"/>
  <c r="AG13" i="5" s="1"/>
  <c r="AI35" i="4"/>
  <c r="AH13" i="5" s="1"/>
  <c r="AJ35" i="4"/>
  <c r="AI13" i="5" s="1"/>
  <c r="AK35" i="4"/>
  <c r="AL35" i="4"/>
  <c r="AK13" i="5" s="1"/>
  <c r="AM35" i="4"/>
  <c r="AL13" i="5" s="1"/>
  <c r="AN35" i="4"/>
  <c r="AM13" i="5" s="1"/>
  <c r="AO35" i="4"/>
  <c r="AN13" i="5" s="1"/>
  <c r="AP35" i="4"/>
  <c r="AO13" i="5" s="1"/>
  <c r="AQ35" i="4"/>
  <c r="AP13" i="5" s="1"/>
  <c r="AR35" i="4"/>
  <c r="AQ13" i="5" s="1"/>
  <c r="AS35" i="4"/>
  <c r="AT35" i="4"/>
  <c r="AS13" i="5" s="1"/>
  <c r="B35" i="4"/>
  <c r="B13" i="5" s="1"/>
  <c r="B16" i="5" s="1"/>
  <c r="B5" i="6" s="1"/>
  <c r="AU20" i="4"/>
  <c r="AU24" i="4"/>
  <c r="AU28" i="4"/>
  <c r="AU32" i="4"/>
  <c r="AU36" i="4"/>
  <c r="AU40" i="4"/>
  <c r="AU44" i="4"/>
  <c r="AU48" i="4"/>
  <c r="AU52" i="4"/>
  <c r="AU60" i="4"/>
  <c r="AU64" i="4"/>
  <c r="AU68" i="4"/>
  <c r="AU72" i="4"/>
  <c r="AU76" i="4"/>
  <c r="AU80" i="4"/>
  <c r="AU84" i="4"/>
  <c r="AU88" i="4"/>
  <c r="AU92" i="4"/>
  <c r="AU96" i="4"/>
  <c r="AU100" i="4"/>
  <c r="AU104" i="4"/>
  <c r="AU112" i="4"/>
  <c r="AU116" i="4"/>
  <c r="AU120" i="4"/>
  <c r="AU124" i="4"/>
  <c r="AU128" i="4"/>
  <c r="AU132" i="4"/>
  <c r="AU134" i="4"/>
  <c r="AU136" i="4"/>
  <c r="AU138" i="4"/>
  <c r="AU140" i="4"/>
  <c r="AU142" i="4"/>
  <c r="AU144" i="4"/>
  <c r="AU146" i="4"/>
  <c r="AU148" i="4"/>
  <c r="AU150" i="4"/>
  <c r="AU152" i="4"/>
  <c r="AU154" i="4"/>
  <c r="AU156" i="4"/>
  <c r="AU158" i="4"/>
  <c r="AU160" i="4"/>
  <c r="AU162" i="4"/>
  <c r="AU164" i="4"/>
  <c r="AU166" i="4"/>
  <c r="AU168" i="4"/>
  <c r="AU170" i="4"/>
  <c r="AU172" i="4"/>
  <c r="AU174" i="4"/>
  <c r="AU176" i="4"/>
  <c r="AU178" i="4"/>
  <c r="AU180" i="4"/>
  <c r="AU182" i="4"/>
  <c r="AU191" i="4"/>
  <c r="N191" i="4"/>
  <c r="AU190" i="4"/>
  <c r="N190" i="4"/>
  <c r="AU189" i="4"/>
  <c r="N189" i="4"/>
  <c r="AU188" i="4"/>
  <c r="N188" i="4"/>
  <c r="AU187" i="4"/>
  <c r="N187" i="4"/>
  <c r="AU186" i="4"/>
  <c r="N186" i="4"/>
  <c r="AU185" i="4"/>
  <c r="N185" i="4"/>
  <c r="AU181" i="4"/>
  <c r="AU179" i="4"/>
  <c r="AU177" i="4"/>
  <c r="AU175" i="4"/>
  <c r="AU173" i="4"/>
  <c r="AU171" i="4"/>
  <c r="AU169" i="4"/>
  <c r="AU167" i="4"/>
  <c r="AU165" i="4"/>
  <c r="AU163" i="4"/>
  <c r="AU161" i="4"/>
  <c r="AU159" i="4"/>
  <c r="AU157" i="4"/>
  <c r="AU155" i="4"/>
  <c r="AU153" i="4"/>
  <c r="AU151" i="4"/>
  <c r="AU147" i="4"/>
  <c r="AU145" i="4"/>
  <c r="AU143" i="4"/>
  <c r="AU141" i="4"/>
  <c r="AU139" i="4"/>
  <c r="AU137" i="4"/>
  <c r="AU135" i="4"/>
  <c r="AU133" i="4"/>
  <c r="AU131" i="4"/>
  <c r="AU130" i="4"/>
  <c r="AU129" i="4"/>
  <c r="AU127" i="4"/>
  <c r="AU126" i="4"/>
  <c r="AU125" i="4"/>
  <c r="AU123" i="4"/>
  <c r="AU122" i="4"/>
  <c r="AU121" i="4"/>
  <c r="AU119" i="4"/>
  <c r="AU118" i="4"/>
  <c r="AU117" i="4"/>
  <c r="AU115" i="4"/>
  <c r="AU114" i="4"/>
  <c r="AU113" i="4"/>
  <c r="AU111" i="4"/>
  <c r="AU110" i="4"/>
  <c r="AU109" i="4"/>
  <c r="AU107" i="4"/>
  <c r="AU106" i="4"/>
  <c r="AU105" i="4"/>
  <c r="AU103" i="4"/>
  <c r="AU102" i="4"/>
  <c r="AU101" i="4"/>
  <c r="AU99" i="4"/>
  <c r="AU98" i="4"/>
  <c r="AU97" i="4"/>
  <c r="AU95" i="4"/>
  <c r="AU94" i="4"/>
  <c r="AU93" i="4"/>
  <c r="AU91" i="4"/>
  <c r="AU90" i="4"/>
  <c r="AU89" i="4"/>
  <c r="AU87" i="4"/>
  <c r="AU86" i="4"/>
  <c r="AU83" i="4"/>
  <c r="AU82" i="4"/>
  <c r="AU81" i="4"/>
  <c r="AU79" i="4"/>
  <c r="AU78" i="4"/>
  <c r="AU77" i="4"/>
  <c r="AU75" i="4"/>
  <c r="AU74" i="4"/>
  <c r="AU73" i="4"/>
  <c r="AU71" i="4"/>
  <c r="AU70" i="4"/>
  <c r="AU69" i="4"/>
  <c r="AU67" i="4"/>
  <c r="AU66" i="4"/>
  <c r="AU65" i="4"/>
  <c r="AU63" i="4"/>
  <c r="AU62" i="4"/>
  <c r="AU61" i="4"/>
  <c r="AU59" i="4"/>
  <c r="AU58" i="4"/>
  <c r="AU57" i="4"/>
  <c r="AU55" i="4"/>
  <c r="AU54" i="4"/>
  <c r="AU53" i="4"/>
  <c r="AU51" i="4"/>
  <c r="AU50" i="4"/>
  <c r="AU49" i="4"/>
  <c r="AU47" i="4"/>
  <c r="AU46" i="4"/>
  <c r="AU45" i="4"/>
  <c r="AU43" i="4"/>
  <c r="AU42" i="4"/>
  <c r="AU41" i="4"/>
  <c r="AU39" i="4"/>
  <c r="AU38" i="4"/>
  <c r="AU37" i="4"/>
  <c r="AU34" i="4"/>
  <c r="AU33" i="4"/>
  <c r="AU31" i="4"/>
  <c r="AU30" i="4"/>
  <c r="AU29" i="4"/>
  <c r="AU27" i="4"/>
  <c r="AU26" i="4"/>
  <c r="AU25" i="4"/>
  <c r="AU23" i="4"/>
  <c r="AU22" i="4"/>
  <c r="AU21" i="4"/>
  <c r="AU19" i="4"/>
  <c r="AU18" i="4"/>
  <c r="AU17" i="4"/>
  <c r="AU16" i="4"/>
  <c r="AU15" i="4"/>
  <c r="AU14" i="4"/>
  <c r="AU13" i="4"/>
  <c r="AU12" i="4"/>
  <c r="AU11" i="4"/>
  <c r="AU10" i="4"/>
  <c r="AU9" i="4"/>
  <c r="AU8" i="4"/>
  <c r="E86" i="8" l="1"/>
  <c r="E90" i="8" s="1"/>
  <c r="AN401" i="1"/>
  <c r="AF401" i="1"/>
  <c r="X401" i="1"/>
  <c r="P401" i="1"/>
  <c r="T143" i="5"/>
  <c r="W401" i="1"/>
  <c r="S401" i="1"/>
  <c r="O401" i="1"/>
  <c r="AR401" i="1"/>
  <c r="AJ401" i="1"/>
  <c r="AB401" i="1"/>
  <c r="AB403" i="1" s="1"/>
  <c r="AB18" i="6"/>
  <c r="AV401" i="1"/>
  <c r="E123" i="7"/>
  <c r="AV195" i="4"/>
  <c r="AV196" i="4"/>
  <c r="AV197" i="4" s="1"/>
  <c r="AV198" i="4" s="1"/>
  <c r="AV199" i="4" s="1"/>
  <c r="AV200" i="4" s="1"/>
  <c r="AV201" i="4" s="1"/>
  <c r="AV202" i="4" s="1"/>
  <c r="AV203" i="4" s="1"/>
  <c r="AV204" i="4" s="1"/>
  <c r="AV205" i="4" s="1"/>
  <c r="AV206" i="4" s="1"/>
  <c r="AV207" i="4" s="1"/>
  <c r="AV208" i="4" s="1"/>
  <c r="AV209" i="4" s="1"/>
  <c r="AV210" i="4" s="1"/>
  <c r="AV211" i="4" s="1"/>
  <c r="AV212" i="4" s="1"/>
  <c r="AV213" i="4" s="1"/>
  <c r="AV214" i="4" s="1"/>
  <c r="AV215" i="4" s="1"/>
  <c r="AV216" i="4" s="1"/>
  <c r="AV217" i="4" s="1"/>
  <c r="AV218" i="4" s="1"/>
  <c r="AV219" i="4" s="1"/>
  <c r="AV220" i="4" s="1"/>
  <c r="AV221" i="4" s="1"/>
  <c r="AV222" i="4" s="1"/>
  <c r="AV223" i="4" s="1"/>
  <c r="AV224" i="4" s="1"/>
  <c r="AV225" i="4" s="1"/>
  <c r="AV226" i="4" s="1"/>
  <c r="AV227" i="4" s="1"/>
  <c r="AV228" i="4" s="1"/>
  <c r="AV229" i="4" s="1"/>
  <c r="AV230" i="4" s="1"/>
  <c r="AV231" i="4" s="1"/>
  <c r="AV232" i="4" s="1"/>
  <c r="AV233" i="4" s="1"/>
  <c r="AV234" i="4" s="1"/>
  <c r="AV235" i="4" s="1"/>
  <c r="AV236" i="4" s="1"/>
  <c r="AV237" i="4" s="1"/>
  <c r="AV238" i="4" s="1"/>
  <c r="AV239" i="4" s="1"/>
  <c r="AV240" i="4" s="1"/>
  <c r="AV241" i="4" s="1"/>
  <c r="AV242" i="4" s="1"/>
  <c r="AV243" i="4" s="1"/>
  <c r="AV244" i="4" s="1"/>
  <c r="AV245" i="4" s="1"/>
  <c r="AV246" i="4" s="1"/>
  <c r="AV247" i="4" s="1"/>
  <c r="AV248" i="4" s="1"/>
  <c r="AV249" i="4" s="1"/>
  <c r="AV250" i="4" s="1"/>
  <c r="AV251" i="4" s="1"/>
  <c r="AV252" i="4" s="1"/>
  <c r="AV253" i="4" s="1"/>
  <c r="AV254" i="4" s="1"/>
  <c r="AV255" i="4" s="1"/>
  <c r="AV256" i="4" s="1"/>
  <c r="AV257" i="4" s="1"/>
  <c r="AV258" i="4" s="1"/>
  <c r="AV259" i="4" s="1"/>
  <c r="AV260" i="4" s="1"/>
  <c r="AV261" i="4" s="1"/>
  <c r="AV262" i="4" s="1"/>
  <c r="AV263" i="4" s="1"/>
  <c r="AV264" i="4" s="1"/>
  <c r="AV265" i="4" s="1"/>
  <c r="AV266" i="4" s="1"/>
  <c r="AV267" i="4" s="1"/>
  <c r="AV268" i="4" s="1"/>
  <c r="AV269" i="4" s="1"/>
  <c r="AV270" i="4" s="1"/>
  <c r="AV271" i="4" s="1"/>
  <c r="AV272" i="4" s="1"/>
  <c r="AV273" i="4" s="1"/>
  <c r="AV274" i="4" s="1"/>
  <c r="AV275" i="4" s="1"/>
  <c r="AV276" i="4" s="1"/>
  <c r="AV277" i="4" s="1"/>
  <c r="AV278" i="4" s="1"/>
  <c r="AV279" i="4" s="1"/>
  <c r="AV280" i="4" s="1"/>
  <c r="AV281" i="4" s="1"/>
  <c r="AV282" i="4" s="1"/>
  <c r="AV283" i="4" s="1"/>
  <c r="AV284" i="4" s="1"/>
  <c r="AV285" i="4" s="1"/>
  <c r="AV286" i="4" s="1"/>
  <c r="AV287" i="4" s="1"/>
  <c r="AV288" i="4" s="1"/>
  <c r="AV289" i="4" s="1"/>
  <c r="AV290" i="4" s="1"/>
  <c r="AV291" i="4" s="1"/>
  <c r="AV292" i="4" s="1"/>
  <c r="AV293" i="4" s="1"/>
  <c r="AV294" i="4" s="1"/>
  <c r="AV295" i="4" s="1"/>
  <c r="AV296" i="4" s="1"/>
  <c r="AV297" i="4" s="1"/>
  <c r="AV298" i="4" s="1"/>
  <c r="AV299" i="4" s="1"/>
  <c r="AV300" i="4" s="1"/>
  <c r="AV301" i="4" s="1"/>
  <c r="AV302" i="4" s="1"/>
  <c r="AV303" i="4" s="1"/>
  <c r="AV304" i="4" s="1"/>
  <c r="AV305" i="4" s="1"/>
  <c r="AV306" i="4" s="1"/>
  <c r="AV307" i="4" s="1"/>
  <c r="AV308" i="4" s="1"/>
  <c r="AV309" i="4" s="1"/>
  <c r="AV310" i="4" s="1"/>
  <c r="AV311" i="4" s="1"/>
  <c r="AV312" i="4" s="1"/>
  <c r="AV313" i="4" s="1"/>
  <c r="AV314" i="4" s="1"/>
  <c r="AV315" i="4" s="1"/>
  <c r="AV316" i="4" s="1"/>
  <c r="AV317" i="4" s="1"/>
  <c r="AV318" i="4" s="1"/>
  <c r="AV319" i="4" s="1"/>
  <c r="AV320" i="4" s="1"/>
  <c r="AV321" i="4" s="1"/>
  <c r="AV322" i="4" s="1"/>
  <c r="AV323" i="4" s="1"/>
  <c r="AV324" i="4" s="1"/>
  <c r="AV325" i="4" s="1"/>
  <c r="AV326" i="4" s="1"/>
  <c r="AV327" i="4" s="1"/>
  <c r="AV328" i="4" s="1"/>
  <c r="AV329" i="4" s="1"/>
  <c r="AV330" i="4" s="1"/>
  <c r="AV331" i="4" s="1"/>
  <c r="AV332" i="4" s="1"/>
  <c r="S184" i="4"/>
  <c r="N108" i="4"/>
  <c r="N64" i="5" s="1"/>
  <c r="K306" i="1"/>
  <c r="K143" i="5" s="1"/>
  <c r="K267" i="1"/>
  <c r="AR13" i="5"/>
  <c r="AS184" i="4"/>
  <c r="AJ13" i="5"/>
  <c r="AK184" i="4"/>
  <c r="AF13" i="5"/>
  <c r="AG184" i="4"/>
  <c r="X184" i="4"/>
  <c r="X13" i="5"/>
  <c r="T13" i="5"/>
  <c r="T184" i="4"/>
  <c r="P13" i="5"/>
  <c r="P184" i="4"/>
  <c r="K13" i="5"/>
  <c r="K184" i="4"/>
  <c r="G13" i="5"/>
  <c r="G16" i="5" s="1"/>
  <c r="G5" i="6" s="1"/>
  <c r="G184" i="4"/>
  <c r="C13" i="5"/>
  <c r="C16" i="5" s="1"/>
  <c r="C5" i="6" s="1"/>
  <c r="C184" i="4"/>
  <c r="AU85" i="4"/>
  <c r="R47" i="5"/>
  <c r="P81" i="5"/>
  <c r="AU149" i="4"/>
  <c r="B184" i="4"/>
  <c r="F184" i="4"/>
  <c r="AQ184" i="4"/>
  <c r="N35" i="4"/>
  <c r="N13" i="5" s="1"/>
  <c r="AM184" i="4"/>
  <c r="AI184" i="4"/>
  <c r="Z184" i="4"/>
  <c r="V184" i="4"/>
  <c r="R184" i="4"/>
  <c r="AL184" i="4"/>
  <c r="Q184" i="4"/>
  <c r="AB184" i="4"/>
  <c r="W184" i="4"/>
  <c r="N85" i="4"/>
  <c r="N47" i="5" s="1"/>
  <c r="AU35" i="4"/>
  <c r="AD184" i="4"/>
  <c r="Y184" i="4"/>
  <c r="AH184" i="4"/>
  <c r="J184" i="4"/>
  <c r="AV186" i="4"/>
  <c r="AV187" i="4" s="1"/>
  <c r="M184" i="4"/>
  <c r="AT184" i="4"/>
  <c r="AP184" i="4"/>
  <c r="I184" i="4"/>
  <c r="E184" i="4"/>
  <c r="AC13" i="5"/>
  <c r="Y13" i="5"/>
  <c r="G33" i="5"/>
  <c r="G6" i="6" s="1"/>
  <c r="AV344" i="4"/>
  <c r="AV345" i="4" s="1"/>
  <c r="AV346" i="4" s="1"/>
  <c r="AV334" i="4"/>
  <c r="AV335" i="4" s="1"/>
  <c r="AV336" i="4" s="1"/>
  <c r="AV337" i="4" s="1"/>
  <c r="AN184" i="4"/>
  <c r="AJ184" i="4"/>
  <c r="AF184" i="4"/>
  <c r="O184" i="4"/>
  <c r="H184" i="4"/>
  <c r="D184" i="4"/>
  <c r="H16" i="5"/>
  <c r="H5" i="6" s="1"/>
  <c r="AN67" i="5"/>
  <c r="AP8" i="6" s="1"/>
  <c r="U184" i="4"/>
  <c r="N149" i="4"/>
  <c r="N81" i="5" s="1"/>
  <c r="L81" i="5"/>
  <c r="G84" i="5" s="1"/>
  <c r="G9" i="6" s="1"/>
  <c r="AR184" i="4"/>
  <c r="N183" i="4"/>
  <c r="N98" i="5" s="1"/>
  <c r="AN33" i="5"/>
  <c r="AP6" i="6" s="1"/>
  <c r="AP18" i="6" s="1"/>
  <c r="AN50" i="5"/>
  <c r="AP7" i="6" s="1"/>
  <c r="AV340" i="4"/>
  <c r="AV341" i="4" s="1"/>
  <c r="AV342" i="4" s="1"/>
  <c r="G50" i="5"/>
  <c r="G7" i="6" s="1"/>
  <c r="G101" i="5"/>
  <c r="G10" i="6" s="1"/>
  <c r="AD101" i="5"/>
  <c r="AF10" i="6" s="1"/>
  <c r="AA184" i="4"/>
  <c r="L184" i="4"/>
  <c r="L64" i="5"/>
  <c r="G67" i="5" s="1"/>
  <c r="G8" i="6" s="1"/>
  <c r="H50" i="5"/>
  <c r="H7" i="6" s="1"/>
  <c r="H101" i="5"/>
  <c r="H10" i="6" s="1"/>
  <c r="L30" i="5"/>
  <c r="S30" i="5"/>
  <c r="H33" i="5"/>
  <c r="H6" i="6" s="1"/>
  <c r="H84" i="5"/>
  <c r="H9" i="6" s="1"/>
  <c r="H67" i="5"/>
  <c r="H8" i="6" s="1"/>
  <c r="AU56" i="4"/>
  <c r="AU183" i="4"/>
  <c r="AE184" i="4"/>
  <c r="AO184" i="4"/>
  <c r="AU108" i="4"/>
  <c r="N56" i="4"/>
  <c r="N30" i="5" s="1"/>
  <c r="AV8" i="4"/>
  <c r="AV9" i="4" s="1"/>
  <c r="AV10" i="4" s="1"/>
  <c r="AV11" i="4" s="1"/>
  <c r="AV12" i="4" s="1"/>
  <c r="AV13" i="4" s="1"/>
  <c r="AV14" i="4" s="1"/>
  <c r="AV15" i="4" s="1"/>
  <c r="AV16" i="4" s="1"/>
  <c r="AV17" i="4" s="1"/>
  <c r="AV18" i="4" s="1"/>
  <c r="AV19" i="4" s="1"/>
  <c r="AV20" i="4" s="1"/>
  <c r="AV21" i="4" s="1"/>
  <c r="AV22" i="4" s="1"/>
  <c r="AV23" i="4" s="1"/>
  <c r="AV24" i="4" s="1"/>
  <c r="AV25" i="4" s="1"/>
  <c r="AV26" i="4" s="1"/>
  <c r="AV27" i="4" s="1"/>
  <c r="AV28" i="4" s="1"/>
  <c r="AV29" i="4" s="1"/>
  <c r="AV30" i="4" s="1"/>
  <c r="AV31" i="4" s="1"/>
  <c r="AV32" i="4" s="1"/>
  <c r="AV33" i="4" s="1"/>
  <c r="AV34" i="4" s="1"/>
  <c r="AV35" i="4" l="1"/>
  <c r="AV37" i="4" s="1"/>
  <c r="AV38" i="4" s="1"/>
  <c r="AV39" i="4" s="1"/>
  <c r="AV40" i="4" s="1"/>
  <c r="AV41" i="4" s="1"/>
  <c r="AV42" i="4" s="1"/>
  <c r="AV43" i="4" s="1"/>
  <c r="AV44" i="4" s="1"/>
  <c r="AV45" i="4" s="1"/>
  <c r="AV46" i="4" s="1"/>
  <c r="AV47" i="4" s="1"/>
  <c r="AV48" i="4" s="1"/>
  <c r="AV49" i="4" s="1"/>
  <c r="AV50" i="4" s="1"/>
  <c r="AV51" i="4" s="1"/>
  <c r="AV52" i="4" s="1"/>
  <c r="AV53" i="4" s="1"/>
  <c r="AV54" i="4" s="1"/>
  <c r="AV55" i="4" s="1"/>
  <c r="AV56" i="4" s="1"/>
  <c r="AV58" i="4" s="1"/>
  <c r="AV59" i="4" s="1"/>
  <c r="AV60" i="4" s="1"/>
  <c r="AV61" i="4" s="1"/>
  <c r="AV62" i="4" s="1"/>
  <c r="AV63" i="4" s="1"/>
  <c r="AV64" i="4" s="1"/>
  <c r="AV65" i="4" s="1"/>
  <c r="AV66" i="4" s="1"/>
  <c r="AV67" i="4" s="1"/>
  <c r="AV68" i="4" s="1"/>
  <c r="AV69" i="4" s="1"/>
  <c r="AV70" i="4" s="1"/>
  <c r="AV71" i="4" s="1"/>
  <c r="AV72" i="4" s="1"/>
  <c r="AV73" i="4" s="1"/>
  <c r="AV74" i="4" s="1"/>
  <c r="AV75" i="4" s="1"/>
  <c r="AV76" i="4" s="1"/>
  <c r="AV77" i="4" s="1"/>
  <c r="AV78" i="4" s="1"/>
  <c r="AV79" i="4" s="1"/>
  <c r="AV80" i="4" s="1"/>
  <c r="AV81" i="4" s="1"/>
  <c r="AV82" i="4" s="1"/>
  <c r="AV83" i="4" s="1"/>
  <c r="AV84" i="4" s="1"/>
  <c r="AV85" i="4" s="1"/>
  <c r="AV87" i="4" s="1"/>
  <c r="AV88" i="4" s="1"/>
  <c r="AV89" i="4" s="1"/>
  <c r="AV90" i="4" s="1"/>
  <c r="AV91" i="4" s="1"/>
  <c r="AV92" i="4" s="1"/>
  <c r="AV93" i="4" s="1"/>
  <c r="AV94" i="4" s="1"/>
  <c r="AV95" i="4" s="1"/>
  <c r="AV96" i="4" s="1"/>
  <c r="AV97" i="4" s="1"/>
  <c r="AV98" i="4" s="1"/>
  <c r="AV99" i="4" s="1"/>
  <c r="AV100" i="4" s="1"/>
  <c r="AV101" i="4" s="1"/>
  <c r="AV102" i="4" s="1"/>
  <c r="AV103" i="4" s="1"/>
  <c r="AV104" i="4" s="1"/>
  <c r="AV105" i="4" s="1"/>
  <c r="AV106" i="4" s="1"/>
  <c r="AV107" i="4" s="1"/>
  <c r="AV108" i="4" s="1"/>
  <c r="AV110" i="4" s="1"/>
  <c r="AV111" i="4" s="1"/>
  <c r="AV112" i="4" s="1"/>
  <c r="AV113" i="4" s="1"/>
  <c r="AV114" i="4" s="1"/>
  <c r="AV115" i="4" s="1"/>
  <c r="AV116" i="4" s="1"/>
  <c r="AV117" i="4" s="1"/>
  <c r="AV118" i="4" s="1"/>
  <c r="AV119" i="4" s="1"/>
  <c r="AV120" i="4" s="1"/>
  <c r="AV121" i="4" s="1"/>
  <c r="AV122" i="4" s="1"/>
  <c r="AV123" i="4" s="1"/>
  <c r="AV124" i="4" s="1"/>
  <c r="AV125" i="4" s="1"/>
  <c r="AV126" i="4" s="1"/>
  <c r="AV127" i="4" s="1"/>
  <c r="AV128" i="4" s="1"/>
  <c r="AV129" i="4" s="1"/>
  <c r="AV130" i="4" s="1"/>
  <c r="AV131" i="4" s="1"/>
  <c r="AV132" i="4" s="1"/>
  <c r="AV133" i="4" s="1"/>
  <c r="AV134" i="4" s="1"/>
  <c r="AV135" i="4" s="1"/>
  <c r="AV136" i="4" s="1"/>
  <c r="AV137" i="4" s="1"/>
  <c r="AV138" i="4" s="1"/>
  <c r="AV139" i="4" s="1"/>
  <c r="AV140" i="4" s="1"/>
  <c r="AV141" i="4" s="1"/>
  <c r="AV142" i="4" s="1"/>
  <c r="AV143" i="4" s="1"/>
  <c r="AV144" i="4" s="1"/>
  <c r="AV145" i="4" s="1"/>
  <c r="AV146" i="4" s="1"/>
  <c r="AV147" i="4" s="1"/>
  <c r="AV148" i="4" s="1"/>
  <c r="AV149" i="4" s="1"/>
  <c r="AV151" i="4" s="1"/>
  <c r="AV152" i="4" s="1"/>
  <c r="AV153" i="4" s="1"/>
  <c r="AV154" i="4" s="1"/>
  <c r="AV155" i="4" s="1"/>
  <c r="AV156" i="4" s="1"/>
  <c r="AV157" i="4" s="1"/>
  <c r="AV158" i="4" s="1"/>
  <c r="AV159" i="4" s="1"/>
  <c r="AV160" i="4" s="1"/>
  <c r="AV161" i="4" s="1"/>
  <c r="AV162" i="4" s="1"/>
  <c r="AV163" i="4" s="1"/>
  <c r="AV164" i="4" s="1"/>
  <c r="AV165" i="4" s="1"/>
  <c r="AV166" i="4" s="1"/>
  <c r="AV167" i="4" s="1"/>
  <c r="AV168" i="4" s="1"/>
  <c r="AV169" i="4" s="1"/>
  <c r="AV170" i="4" s="1"/>
  <c r="AV171" i="4" s="1"/>
  <c r="AV172" i="4" s="1"/>
  <c r="AV173" i="4" s="1"/>
  <c r="AV174" i="4" s="1"/>
  <c r="AV175" i="4" s="1"/>
  <c r="AV176" i="4" s="1"/>
  <c r="AV177" i="4" s="1"/>
  <c r="AV178" i="4" s="1"/>
  <c r="AV179" i="4" s="1"/>
  <c r="AV180" i="4" s="1"/>
  <c r="AV181" i="4" s="1"/>
  <c r="AV182" i="4" s="1"/>
  <c r="AV184" i="4" s="1"/>
  <c r="AU184" i="4"/>
  <c r="N184" i="4"/>
  <c r="C189" i="1" l="1"/>
  <c r="D189" i="1"/>
  <c r="E189" i="1"/>
  <c r="G189" i="1"/>
  <c r="L189" i="1"/>
  <c r="O189" i="1"/>
  <c r="O403" i="1" s="1"/>
  <c r="P189" i="1"/>
  <c r="P403" i="1" s="1"/>
  <c r="Q189" i="1"/>
  <c r="Q403" i="1" s="1"/>
  <c r="R189" i="1"/>
  <c r="R403" i="1" s="1"/>
  <c r="S189" i="1"/>
  <c r="S403" i="1" s="1"/>
  <c r="T189" i="1"/>
  <c r="T403" i="1" s="1"/>
  <c r="U189" i="1"/>
  <c r="U403" i="1" s="1"/>
  <c r="V189" i="1"/>
  <c r="V403" i="1" s="1"/>
  <c r="W189" i="1"/>
  <c r="W403" i="1" s="1"/>
  <c r="X189" i="1"/>
  <c r="X403" i="1" s="1"/>
  <c r="Y189" i="1"/>
  <c r="Y403" i="1" s="1"/>
  <c r="Z189" i="1"/>
  <c r="Z403" i="1" s="1"/>
  <c r="AA189" i="1"/>
  <c r="AA403" i="1" s="1"/>
  <c r="AD189" i="1"/>
  <c r="AD403" i="1" s="1"/>
  <c r="AE189" i="1"/>
  <c r="AE403" i="1" s="1"/>
  <c r="AF189" i="1"/>
  <c r="AF403" i="1" s="1"/>
  <c r="AG189" i="1"/>
  <c r="AG403" i="1" s="1"/>
  <c r="AH189" i="1"/>
  <c r="AH403" i="1" s="1"/>
  <c r="AI189" i="1"/>
  <c r="AI403" i="1" s="1"/>
  <c r="AJ189" i="1"/>
  <c r="AJ403" i="1" s="1"/>
  <c r="AK189" i="1"/>
  <c r="AK403" i="1" s="1"/>
  <c r="AL189" i="1"/>
  <c r="AL403" i="1" s="1"/>
  <c r="AM189" i="1"/>
  <c r="AM403" i="1" s="1"/>
  <c r="AN189" i="1"/>
  <c r="AN403" i="1" s="1"/>
  <c r="AO189" i="1"/>
  <c r="AO403" i="1" s="1"/>
  <c r="AQ189" i="1"/>
  <c r="AQ403" i="1" s="1"/>
  <c r="AR189" i="1"/>
  <c r="AR403" i="1" s="1"/>
  <c r="AS189" i="1"/>
  <c r="AS403" i="1" s="1"/>
  <c r="AT189" i="1"/>
  <c r="AT403" i="1" s="1"/>
  <c r="AU189" i="1"/>
  <c r="AU403" i="1" s="1"/>
  <c r="B38" i="3"/>
  <c r="B189" i="1"/>
  <c r="K76" i="1"/>
  <c r="K77" i="1"/>
  <c r="K78" i="1"/>
  <c r="K79" i="1"/>
  <c r="K80" i="1"/>
  <c r="K81" i="1"/>
  <c r="K82" i="1"/>
  <c r="K83" i="1"/>
  <c r="K84" i="1"/>
  <c r="K85" i="1"/>
  <c r="K86" i="1"/>
  <c r="K87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90" i="1"/>
  <c r="K191" i="1"/>
  <c r="K192" i="1"/>
  <c r="K193" i="1"/>
  <c r="K194" i="1"/>
  <c r="K195" i="1"/>
  <c r="K196" i="1"/>
  <c r="K75" i="1"/>
  <c r="K74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90" i="1"/>
  <c r="AV191" i="1"/>
  <c r="AV192" i="1"/>
  <c r="AV193" i="1"/>
  <c r="AV194" i="1"/>
  <c r="AV195" i="1"/>
  <c r="AV196" i="1"/>
  <c r="AV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8" i="1"/>
  <c r="AV404" i="1" l="1"/>
  <c r="K230" i="1"/>
  <c r="AV155" i="1"/>
  <c r="K188" i="1"/>
  <c r="G92" i="5" s="1"/>
  <c r="AV37" i="1"/>
  <c r="K155" i="1"/>
  <c r="G75" i="5" s="1"/>
  <c r="AV112" i="1"/>
  <c r="K112" i="1"/>
  <c r="G58" i="5" s="1"/>
  <c r="AV88" i="1"/>
  <c r="K88" i="1"/>
  <c r="G41" i="5" s="1"/>
  <c r="K58" i="1"/>
  <c r="G24" i="5" s="1"/>
  <c r="K37" i="1"/>
  <c r="G7" i="5" s="1"/>
  <c r="AV189" i="1"/>
  <c r="AV403" i="1" s="1"/>
  <c r="AW8" i="1"/>
  <c r="AW9" i="1" s="1"/>
  <c r="AW10" i="1" s="1"/>
  <c r="AW11" i="1" s="1"/>
  <c r="AW12" i="1" s="1"/>
  <c r="AW13" i="1" s="1"/>
  <c r="AW14" i="1" s="1"/>
  <c r="AW15" i="1" s="1"/>
  <c r="AW16" i="1" s="1"/>
  <c r="AW17" i="1" s="1"/>
  <c r="AW18" i="1" s="1"/>
  <c r="AW19" i="1" s="1"/>
  <c r="AW20" i="1" s="1"/>
  <c r="AW21" i="1" s="1"/>
  <c r="AW22" i="1" s="1"/>
  <c r="AW23" i="1" s="1"/>
  <c r="AW24" i="1" s="1"/>
  <c r="AW25" i="1" s="1"/>
  <c r="AW26" i="1" s="1"/>
  <c r="AW27" i="1" s="1"/>
  <c r="AW28" i="1" s="1"/>
  <c r="AW29" i="1" s="1"/>
  <c r="AW30" i="1" s="1"/>
  <c r="AW31" i="1" s="1"/>
  <c r="AW32" i="1" s="1"/>
  <c r="AW33" i="1" s="1"/>
  <c r="AW34" i="1" s="1"/>
  <c r="AW35" i="1" s="1"/>
  <c r="AW36" i="1" s="1"/>
  <c r="AW39" i="1" s="1"/>
  <c r="AW40" i="1" s="1"/>
  <c r="AW41" i="1" s="1"/>
  <c r="AW42" i="1" s="1"/>
  <c r="AW43" i="1" s="1"/>
  <c r="AW44" i="1" s="1"/>
  <c r="AW45" i="1" s="1"/>
  <c r="AW46" i="1" s="1"/>
  <c r="AW47" i="1" s="1"/>
  <c r="AW48" i="1" s="1"/>
  <c r="AW49" i="1" s="1"/>
  <c r="AW50" i="1" s="1"/>
  <c r="AW51" i="1" s="1"/>
  <c r="AW52" i="1" s="1"/>
  <c r="AW53" i="1" s="1"/>
  <c r="AW54" i="1" s="1"/>
  <c r="AW55" i="1" s="1"/>
  <c r="AW56" i="1" s="1"/>
  <c r="AW57" i="1" s="1"/>
  <c r="AW60" i="1" s="1"/>
  <c r="AW61" i="1" s="1"/>
  <c r="AW62" i="1" s="1"/>
  <c r="AW63" i="1" s="1"/>
  <c r="AW64" i="1" s="1"/>
  <c r="AW65" i="1" s="1"/>
  <c r="AW66" i="1" s="1"/>
  <c r="AW67" i="1" s="1"/>
  <c r="AW68" i="1" s="1"/>
  <c r="AW69" i="1" s="1"/>
  <c r="AW70" i="1" s="1"/>
  <c r="AW71" i="1" s="1"/>
  <c r="AW72" i="1" s="1"/>
  <c r="AW73" i="1" s="1"/>
  <c r="AW74" i="1" s="1"/>
  <c r="AW75" i="1" s="1"/>
  <c r="AW76" i="1" s="1"/>
  <c r="AW77" i="1" s="1"/>
  <c r="AW78" i="1" s="1"/>
  <c r="AW79" i="1" s="1"/>
  <c r="AW80" i="1" s="1"/>
  <c r="AW81" i="1" s="1"/>
  <c r="AW82" i="1" s="1"/>
  <c r="AW83" i="1" s="1"/>
  <c r="AW84" i="1" s="1"/>
  <c r="AW85" i="1" s="1"/>
  <c r="AW86" i="1" s="1"/>
  <c r="AW87" i="1" s="1"/>
  <c r="AW90" i="1" s="1"/>
  <c r="AW91" i="1" s="1"/>
  <c r="AW92" i="1" s="1"/>
  <c r="AW93" i="1" s="1"/>
  <c r="AW94" i="1" s="1"/>
  <c r="AW95" i="1" s="1"/>
  <c r="AW96" i="1" s="1"/>
  <c r="AW97" i="1" s="1"/>
  <c r="AW98" i="1" s="1"/>
  <c r="AW99" i="1" s="1"/>
  <c r="AW100" i="1" s="1"/>
  <c r="AW101" i="1" s="1"/>
  <c r="AW102" i="1" s="1"/>
  <c r="AW103" i="1" s="1"/>
  <c r="AW104" i="1" s="1"/>
  <c r="AW105" i="1" s="1"/>
  <c r="AW106" i="1" s="1"/>
  <c r="AW107" i="1" s="1"/>
  <c r="AW108" i="1" s="1"/>
  <c r="AW109" i="1" s="1"/>
  <c r="AW110" i="1" s="1"/>
  <c r="AW111" i="1" s="1"/>
  <c r="AW114" i="1" s="1"/>
  <c r="AW115" i="1" s="1"/>
  <c r="AW116" i="1" s="1"/>
  <c r="AW117" i="1" s="1"/>
  <c r="AW118" i="1" s="1"/>
  <c r="AW119" i="1" s="1"/>
  <c r="AW120" i="1" s="1"/>
  <c r="AW121" i="1" s="1"/>
  <c r="AW122" i="1" s="1"/>
  <c r="AW123" i="1" s="1"/>
  <c r="AW124" i="1" s="1"/>
  <c r="AW125" i="1" s="1"/>
  <c r="AW126" i="1" s="1"/>
  <c r="AW127" i="1" s="1"/>
  <c r="AW128" i="1" s="1"/>
  <c r="AW129" i="1" s="1"/>
  <c r="AW130" i="1" s="1"/>
  <c r="AW131" i="1" s="1"/>
  <c r="AW132" i="1" s="1"/>
  <c r="AW133" i="1" s="1"/>
  <c r="AW134" i="1" s="1"/>
  <c r="AW135" i="1" s="1"/>
  <c r="AW136" i="1" s="1"/>
  <c r="AW137" i="1" s="1"/>
  <c r="AW138" i="1" s="1"/>
  <c r="AW139" i="1" s="1"/>
  <c r="AW140" i="1" s="1"/>
  <c r="AW141" i="1" s="1"/>
  <c r="AW142" i="1" s="1"/>
  <c r="AW143" i="1" s="1"/>
  <c r="AW144" i="1" s="1"/>
  <c r="AW145" i="1" s="1"/>
  <c r="AW146" i="1" s="1"/>
  <c r="AW147" i="1" s="1"/>
  <c r="AW148" i="1" s="1"/>
  <c r="AW149" i="1" s="1"/>
  <c r="AW150" i="1" s="1"/>
  <c r="AW151" i="1" s="1"/>
  <c r="AW152" i="1" s="1"/>
  <c r="AW153" i="1" s="1"/>
  <c r="AW154" i="1" s="1"/>
  <c r="AW157" i="1" s="1"/>
  <c r="AW158" i="1" s="1"/>
  <c r="AW159" i="1" s="1"/>
  <c r="AW160" i="1" s="1"/>
  <c r="AW161" i="1" s="1"/>
  <c r="AW162" i="1" s="1"/>
  <c r="AW163" i="1" s="1"/>
  <c r="AW164" i="1" s="1"/>
  <c r="AW165" i="1" s="1"/>
  <c r="AW166" i="1" s="1"/>
  <c r="AW167" i="1" s="1"/>
  <c r="AW168" i="1" s="1"/>
  <c r="AW169" i="1" s="1"/>
  <c r="AW170" i="1" s="1"/>
  <c r="AW171" i="1" s="1"/>
  <c r="AW172" i="1" s="1"/>
  <c r="AW173" i="1" s="1"/>
  <c r="AW174" i="1" s="1"/>
  <c r="AW175" i="1" s="1"/>
  <c r="AW176" i="1" s="1"/>
  <c r="AW177" i="1" s="1"/>
  <c r="AW178" i="1" s="1"/>
  <c r="AW179" i="1" s="1"/>
  <c r="AW180" i="1" s="1"/>
  <c r="AW181" i="1" s="1"/>
  <c r="AW182" i="1" s="1"/>
  <c r="AW183" i="1" s="1"/>
  <c r="AW184" i="1" s="1"/>
  <c r="AW185" i="1" s="1"/>
  <c r="AW186" i="1" s="1"/>
  <c r="AW187" i="1" s="1"/>
  <c r="AW188" i="1" l="1"/>
  <c r="K189" i="1"/>
  <c r="AW191" i="1" s="1"/>
  <c r="AW192" i="1" s="1"/>
  <c r="AW193" i="1" s="1"/>
  <c r="AW194" i="1" s="1"/>
  <c r="AW195" i="1" s="1"/>
  <c r="AW196" i="1" s="1"/>
  <c r="AW197" i="1" s="1"/>
  <c r="AW198" i="1" s="1"/>
  <c r="AW199" i="1" s="1"/>
  <c r="AW200" i="1" s="1"/>
  <c r="AW201" i="1" s="1"/>
  <c r="AW202" i="1" s="1"/>
  <c r="AW203" i="1" s="1"/>
  <c r="AW204" i="1" s="1"/>
  <c r="AW205" i="1" s="1"/>
  <c r="AW206" i="1" s="1"/>
  <c r="AW207" i="1" s="1"/>
  <c r="AW208" i="1" s="1"/>
  <c r="AW209" i="1" s="1"/>
  <c r="AW210" i="1" s="1"/>
  <c r="AW211" i="1" s="1"/>
  <c r="AW212" i="1" s="1"/>
  <c r="AW213" i="1" s="1"/>
  <c r="AW214" i="1" s="1"/>
  <c r="AW215" i="1" s="1"/>
  <c r="AW216" i="1" s="1"/>
  <c r="AW217" i="1" s="1"/>
  <c r="AW218" i="1" s="1"/>
  <c r="AW219" i="1" s="1"/>
  <c r="AW220" i="1" s="1"/>
  <c r="AW221" i="1" s="1"/>
  <c r="AW222" i="1" s="1"/>
  <c r="AW223" i="1" s="1"/>
  <c r="AW224" i="1" s="1"/>
  <c r="AW225" i="1" s="1"/>
  <c r="AW226" i="1" s="1"/>
  <c r="AW227" i="1" s="1"/>
  <c r="AW228" i="1" s="1"/>
  <c r="AW229" i="1" s="1"/>
  <c r="AW231" i="1" s="1"/>
  <c r="AW232" i="1" s="1"/>
  <c r="AW233" i="1" s="1"/>
  <c r="AW234" i="1" s="1"/>
  <c r="AW235" i="1" s="1"/>
  <c r="AW236" i="1" s="1"/>
  <c r="AW237" i="1" s="1"/>
  <c r="AW238" i="1" s="1"/>
  <c r="AW239" i="1" s="1"/>
  <c r="AW240" i="1" s="1"/>
  <c r="AW241" i="1" s="1"/>
  <c r="AW242" i="1" s="1"/>
  <c r="AW243" i="1" s="1"/>
  <c r="AW244" i="1" s="1"/>
  <c r="AW245" i="1" s="1"/>
  <c r="AW246" i="1" s="1"/>
  <c r="AW247" i="1" s="1"/>
  <c r="AW248" i="1" s="1"/>
  <c r="AW249" i="1" s="1"/>
  <c r="AW250" i="1" s="1"/>
  <c r="AW251" i="1" s="1"/>
  <c r="AW252" i="1" s="1"/>
  <c r="AW253" i="1" s="1"/>
  <c r="AW254" i="1" s="1"/>
  <c r="AW255" i="1" s="1"/>
  <c r="AW256" i="1" s="1"/>
  <c r="AW257" i="1" s="1"/>
  <c r="AW258" i="1" s="1"/>
  <c r="AW259" i="1" s="1"/>
  <c r="AW260" i="1" s="1"/>
  <c r="AW261" i="1" s="1"/>
  <c r="AW262" i="1" s="1"/>
  <c r="AW263" i="1" s="1"/>
  <c r="AW264" i="1" s="1"/>
  <c r="AW265" i="1" s="1"/>
  <c r="AW266" i="1" s="1"/>
  <c r="AW268" i="1" s="1"/>
  <c r="AW269" i="1" s="1"/>
  <c r="AW270" i="1" s="1"/>
  <c r="AW271" i="1" s="1"/>
  <c r="AW272" i="1" s="1"/>
  <c r="AW273" i="1" s="1"/>
  <c r="AW274" i="1" s="1"/>
  <c r="AW275" i="1" s="1"/>
  <c r="AW276" i="1" s="1"/>
  <c r="AW277" i="1" s="1"/>
  <c r="AW278" i="1" s="1"/>
  <c r="AW279" i="1" s="1"/>
  <c r="AW280" i="1" s="1"/>
  <c r="AW281" i="1" s="1"/>
  <c r="AW282" i="1" s="1"/>
  <c r="AW283" i="1" s="1"/>
  <c r="AW284" i="1" s="1"/>
  <c r="AW285" i="1" s="1"/>
  <c r="AW286" i="1" s="1"/>
  <c r="AW287" i="1" s="1"/>
  <c r="AW288" i="1" s="1"/>
  <c r="AW289" i="1" s="1"/>
  <c r="AW290" i="1" s="1"/>
  <c r="AW291" i="1" s="1"/>
  <c r="AW292" i="1" s="1"/>
  <c r="AW293" i="1" s="1"/>
  <c r="AW294" i="1" s="1"/>
  <c r="AW295" i="1" s="1"/>
  <c r="AW296" i="1" s="1"/>
  <c r="AW297" i="1" s="1"/>
  <c r="AW298" i="1" s="1"/>
  <c r="AW299" i="1" s="1"/>
  <c r="AW300" i="1" s="1"/>
  <c r="AW301" i="1" s="1"/>
  <c r="AW302" i="1" s="1"/>
  <c r="AW303" i="1" s="1"/>
  <c r="AW304" i="1" s="1"/>
  <c r="AW305" i="1" s="1"/>
  <c r="AW307" i="1" s="1"/>
  <c r="AW308" i="1" s="1"/>
  <c r="AW309" i="1" s="1"/>
  <c r="AW310" i="1" s="1"/>
  <c r="AW311" i="1" s="1"/>
  <c r="AW312" i="1" s="1"/>
  <c r="AW313" i="1" s="1"/>
  <c r="AW314" i="1" s="1"/>
  <c r="AW315" i="1" s="1"/>
  <c r="AW316" i="1" s="1"/>
  <c r="AW317" i="1" s="1"/>
  <c r="AW318" i="1" s="1"/>
  <c r="AW319" i="1" s="1"/>
  <c r="AW320" i="1" s="1"/>
  <c r="AW321" i="1" s="1"/>
  <c r="AW322" i="1" s="1"/>
  <c r="AW323" i="1" s="1"/>
  <c r="AW324" i="1" s="1"/>
  <c r="AW325" i="1" s="1"/>
  <c r="AW326" i="1" s="1"/>
  <c r="AW327" i="1" s="1"/>
  <c r="AW328" i="1" s="1"/>
  <c r="AW329" i="1" s="1"/>
  <c r="AW330" i="1" s="1"/>
  <c r="AW331" i="1" s="1"/>
  <c r="AW332" i="1" s="1"/>
  <c r="AW333" i="1" s="1"/>
  <c r="AW334" i="1" s="1"/>
  <c r="AW335" i="1" s="1"/>
  <c r="AW336" i="1" s="1"/>
  <c r="AW337" i="1" s="1"/>
  <c r="AW338" i="1" s="1"/>
  <c r="AW339" i="1" s="1"/>
  <c r="AW340" i="1" s="1"/>
  <c r="AW341" i="1" s="1"/>
  <c r="AW342" i="1" s="1"/>
  <c r="AW343" i="1" s="1"/>
  <c r="AW344" i="1" s="1"/>
  <c r="AW345" i="1" s="1"/>
  <c r="AW346" i="1" s="1"/>
  <c r="AW347" i="1" s="1"/>
  <c r="AW348" i="1" s="1"/>
  <c r="AW349" i="1" s="1"/>
  <c r="AW350" i="1" s="1"/>
  <c r="AW351" i="1" s="1"/>
  <c r="AW353" i="1" s="1"/>
  <c r="AW354" i="1" s="1"/>
  <c r="AW355" i="1" s="1"/>
  <c r="AW356" i="1" s="1"/>
  <c r="AW357" i="1" s="1"/>
  <c r="AW358" i="1" s="1"/>
  <c r="AW359" i="1" s="1"/>
  <c r="AW360" i="1" s="1"/>
  <c r="AW361" i="1" s="1"/>
  <c r="AW362" i="1" s="1"/>
  <c r="AW363" i="1" s="1"/>
  <c r="AW364" i="1" s="1"/>
  <c r="AW365" i="1" s="1"/>
  <c r="AW366" i="1" s="1"/>
  <c r="AW367" i="1" s="1"/>
  <c r="AW368" i="1" s="1"/>
  <c r="AW369" i="1" s="1"/>
  <c r="AW370" i="1" s="1"/>
  <c r="AW371" i="1" s="1"/>
  <c r="AW372" i="1" s="1"/>
  <c r="AW373" i="1" s="1"/>
  <c r="AW374" i="1" s="1"/>
  <c r="AW375" i="1" s="1"/>
  <c r="AW376" i="1" s="1"/>
  <c r="AW377" i="1" s="1"/>
  <c r="AW378" i="1" s="1"/>
  <c r="AW379" i="1" s="1"/>
  <c r="AW380" i="1" s="1"/>
  <c r="AW382" i="1" s="1"/>
  <c r="AW383" i="1" s="1"/>
  <c r="AW384" i="1" s="1"/>
  <c r="AW385" i="1" s="1"/>
  <c r="AW386" i="1" s="1"/>
  <c r="AW387" i="1" s="1"/>
  <c r="AW388" i="1" s="1"/>
  <c r="AW389" i="1" s="1"/>
  <c r="AW390" i="1" s="1"/>
  <c r="AW391" i="1" s="1"/>
  <c r="AW392" i="1" s="1"/>
  <c r="AW393" i="1" s="1"/>
  <c r="AW394" i="1" s="1"/>
  <c r="AW395" i="1" s="1"/>
  <c r="AW396" i="1" s="1"/>
  <c r="AW397" i="1" s="1"/>
  <c r="AW398" i="1" s="1"/>
  <c r="AW399" i="1" s="1"/>
  <c r="AW402" i="1" s="1"/>
  <c r="AW403" i="1" s="1"/>
  <c r="AW404" i="1" s="1"/>
  <c r="AW405" i="1" s="1"/>
  <c r="AW406" i="1" s="1"/>
  <c r="AW407" i="1" s="1"/>
  <c r="AW408" i="1" s="1"/>
  <c r="AW409" i="1" s="1"/>
  <c r="AW410" i="1" s="1"/>
  <c r="AW411" i="1" s="1"/>
  <c r="AW412" i="1" s="1"/>
  <c r="AW413" i="1" s="1"/>
  <c r="AW414" i="1" s="1"/>
  <c r="AW415" i="1" s="1"/>
  <c r="AW416" i="1" s="1"/>
  <c r="AW417" i="1" s="1"/>
  <c r="AW418" i="1" s="1"/>
  <c r="AW419" i="1" s="1"/>
  <c r="AW420" i="1" s="1"/>
  <c r="AW421" i="1" s="1"/>
  <c r="AW422" i="1" s="1"/>
  <c r="AW423" i="1" s="1"/>
  <c r="AW424" i="1" s="1"/>
  <c r="AW425" i="1" s="1"/>
  <c r="AW426" i="1" s="1"/>
  <c r="AW427" i="1" s="1"/>
  <c r="AW428" i="1" s="1"/>
  <c r="AW429" i="1" s="1"/>
  <c r="A175" i="5"/>
  <c r="A175" i="5" a="1"/>
  <c r="A193" i="5"/>
  <c r="A193" i="5" a="1"/>
  <c r="A121" i="5"/>
  <c r="A121" i="5" a="1"/>
  <c r="A139" i="5"/>
  <c r="A139" i="5" a="1"/>
  <c r="A157" i="5"/>
  <c r="A157" i="5" a="1"/>
  <c r="A105" i="5"/>
  <c r="A105" i="5" a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 Antonova</author>
  </authors>
  <commentList>
    <comment ref="AK356" authorId="0" shapeId="0" xr:uid="{D125CB94-4067-47A4-A26B-8170CB82A0D7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Construction certificate</t>
        </r>
      </text>
    </comment>
    <comment ref="AP396" authorId="0" shapeId="0" xr:uid="{71F34410-8B9D-4EEE-AEA7-09870913CBDA}">
      <text>
        <r>
          <rPr>
            <b/>
            <sz val="9"/>
            <color indexed="81"/>
            <rFont val="Tahoma"/>
            <family val="2"/>
          </rPr>
          <t>Nadia Antonova:</t>
        </r>
        <r>
          <rPr>
            <sz val="9"/>
            <color indexed="81"/>
            <rFont val="Tahoma"/>
            <family val="2"/>
          </rPr>
          <t xml:space="preserve">
Total property services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 Antonova</author>
    <author>tc={72B2449B-1EBB-4458-9865-468C21D57CB8}</author>
  </authors>
  <commentList>
    <comment ref="AO186" authorId="0" shapeId="0" xr:uid="{DD277973-B1EE-4880-95D1-AE906DC0A9A6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187" authorId="0" shapeId="0" xr:uid="{33C67E17-60A8-4835-9D41-88F8AC8E2CCC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188" authorId="0" shapeId="0" xr:uid="{E0D8BDD0-6A52-4908-AC4B-5EB71E7B8DF1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Reece</t>
        </r>
      </text>
    </comment>
    <comment ref="AO189" authorId="0" shapeId="0" xr:uid="{FFBD3D6D-5934-4FDB-B776-106ABC3A22C4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C195" authorId="0" shapeId="0" xr:uid="{27E2EABA-DBA2-4037-893C-14855420BA66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195" authorId="0" shapeId="0" xr:uid="{5DCA6F0A-760C-4999-A41F-06DFBE08057C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00" authorId="0" shapeId="0" xr:uid="{7364E2CD-B912-46E2-A8E3-7FA8A98FED47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03" authorId="0" shapeId="0" xr:uid="{719B6341-7E7C-41E1-95FB-ED690E7CDE4C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04" authorId="0" shapeId="0" xr:uid="{6D59A16A-0BD6-47D4-AFE1-253968595E3F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K232" authorId="0" shapeId="0" xr:uid="{D76A5B1E-73E9-4ABE-AA9F-6A5D260AA372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Development application</t>
        </r>
      </text>
    </comment>
    <comment ref="AC234" authorId="0" shapeId="0" xr:uid="{0015B3BE-26DA-4818-BCEF-450E6E6D7E93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Security door</t>
        </r>
      </text>
    </comment>
    <comment ref="AP234" authorId="0" shapeId="0" xr:uid="{95F3060D-D209-4B38-824E-E87804946BAF}">
      <text>
        <r>
          <rPr>
            <b/>
            <sz val="9"/>
            <color indexed="81"/>
            <rFont val="Tahoma"/>
            <family val="2"/>
          </rPr>
          <t>Nadia Antonova:</t>
        </r>
        <r>
          <rPr>
            <sz val="9"/>
            <color indexed="81"/>
            <rFont val="Tahoma"/>
            <family val="2"/>
          </rPr>
          <t xml:space="preserve">
Security door</t>
        </r>
      </text>
    </comment>
    <comment ref="AC236" authorId="1" shapeId="0" xr:uid="{72B2449B-1EBB-4458-9865-468C21D57CB8}">
      <text>
        <t>[Threaded comment]
Your version of Excel allows you to read this threaded comment; however, any edits to it will get removed if the file is opened in a newer version of Excel. Learn more: https://go.microsoft.com/fwlink/?linkid=870924
Comment:
    Security door</t>
      </text>
    </comment>
    <comment ref="AO236" authorId="0" shapeId="0" xr:uid="{26292111-2DD5-49FB-A50E-EA9DB3A33CA2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39" authorId="0" shapeId="0" xr:uid="{93EAEEBA-F9C7-4881-B10A-3DDFC64E0C67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Mowers</t>
        </r>
      </text>
    </comment>
    <comment ref="AP247" authorId="0" shapeId="0" xr:uid="{8152852B-AC4C-4425-B2BF-17362DEC9232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to Bogoljub</t>
        </r>
      </text>
    </comment>
    <comment ref="AD254" authorId="0" shapeId="0" xr:uid="{B4146531-AE31-4A07-B734-2959B5E9F648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2 Split system</t>
        </r>
      </text>
    </comment>
    <comment ref="AO254" authorId="0" shapeId="0" xr:uid="{F9DBAAFC-C8FB-4F83-8724-153822F60CA7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Top soil</t>
        </r>
      </text>
    </comment>
    <comment ref="AC256" authorId="0" shapeId="0" xr:uid="{5CDE4643-4509-4178-8AFD-0BC292AA8D76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Top soil</t>
        </r>
      </text>
    </comment>
    <comment ref="AO256" authorId="0" shapeId="0" xr:uid="{8F830151-59A3-403E-9F87-555027F2BB90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57" authorId="0" shapeId="0" xr:uid="{42FED89E-8A84-4F9A-90F0-986C84417023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58" authorId="0" shapeId="0" xr:uid="{135FE03E-5373-4911-81C2-B9EC13792C53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59" authorId="0" shapeId="0" xr:uid="{B5EF283F-BBBA-4327-AAFD-64E11D8EBABA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60" authorId="0" shapeId="0" xr:uid="{718395E7-085B-4108-989A-175F03E1DA63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61" authorId="0" shapeId="0" xr:uid="{9BFF9EE0-2DB4-44A6-9BDB-6647ECC72E30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 return</t>
        </r>
      </text>
    </comment>
    <comment ref="AO262" authorId="0" shapeId="0" xr:uid="{E0D5EB49-10EF-4F23-A768-074E3CE5B371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P262" authorId="0" shapeId="0" xr:uid="{6DB63E6C-BE3B-4968-8788-9F2F76ADD480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Floor sanding</t>
        </r>
      </text>
    </comment>
    <comment ref="AO263" authorId="0" shapeId="0" xr:uid="{B42AE25B-C621-49EC-AE82-1A343EDB3639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65" authorId="0" shapeId="0" xr:uid="{A7813521-8686-4DE1-89E3-7CA28BF2F551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66" authorId="0" shapeId="0" xr:uid="{6A5EFAA5-A586-4EE9-A651-AFE69E043550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P266" authorId="0" shapeId="0" xr:uid="{5BC0C465-53BD-49D9-85B6-CA333124D7AF}">
      <text>
        <r>
          <rPr>
            <b/>
            <sz val="9"/>
            <color indexed="81"/>
            <rFont val="Tahoma"/>
            <family val="2"/>
          </rPr>
          <t>Nadia Antonova:</t>
        </r>
        <r>
          <rPr>
            <sz val="9"/>
            <color indexed="81"/>
            <rFont val="Tahoma"/>
            <family val="2"/>
          </rPr>
          <t xml:space="preserve">
Total property services</t>
        </r>
      </text>
    </comment>
    <comment ref="AO267" authorId="0" shapeId="0" xr:uid="{D1AF0ADF-6CC8-4ECB-9B6F-CFF89FA6EF26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69" authorId="0" shapeId="0" xr:uid="{51D89DCB-D989-4E86-ACD5-D2AA07D74EEE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70" authorId="0" shapeId="0" xr:uid="{EB1C6FEC-92A4-419C-9791-2D9961C31647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71" authorId="0" shapeId="0" xr:uid="{8463D468-EB7C-492A-BAAD-3B17241C79D4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  <comment ref="AO272" authorId="0" shapeId="0" xr:uid="{97951E39-02D4-4A85-8802-5993D2D19189}">
      <text>
        <r>
          <rPr>
            <b/>
            <sz val="9"/>
            <color indexed="81"/>
            <rFont val="Tahoma"/>
            <charset val="1"/>
          </rPr>
          <t>Nadia Antonova:</t>
        </r>
        <r>
          <rPr>
            <sz val="9"/>
            <color indexed="81"/>
            <rFont val="Tahoma"/>
            <charset val="1"/>
          </rPr>
          <t xml:space="preserve">
Bunnings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<sst xmlns="http://schemas.openxmlformats.org/spreadsheetml/2006/main" count="2042" uniqueCount="184">
  <si>
    <t>Russian Orthodox Church of Protection of the Mother of God, Blacktown, Sydney Australia</t>
  </si>
  <si>
    <t>Bank Reconciliation</t>
  </si>
  <si>
    <t>Income</t>
  </si>
  <si>
    <t>Date</t>
  </si>
  <si>
    <t>Donations</t>
  </si>
  <si>
    <t>Cash deposit</t>
  </si>
  <si>
    <t>Total</t>
  </si>
  <si>
    <t>Bank fees</t>
  </si>
  <si>
    <t>Candles</t>
  </si>
  <si>
    <t>Car expenses</t>
  </si>
  <si>
    <t>petrol</t>
  </si>
  <si>
    <t>repair&amp;mainten</t>
  </si>
  <si>
    <t>rego</t>
  </si>
  <si>
    <t>Charcoal</t>
  </si>
  <si>
    <t>Council rate</t>
  </si>
  <si>
    <t>Donation</t>
  </si>
  <si>
    <t>Electricity</t>
  </si>
  <si>
    <t>Flowers</t>
  </si>
  <si>
    <t>Food&amp;Drink</t>
  </si>
  <si>
    <t>Icon Framing</t>
  </si>
  <si>
    <t>Insurance</t>
  </si>
  <si>
    <t>Internet</t>
  </si>
  <si>
    <t>LVA</t>
  </si>
  <si>
    <t>New church</t>
  </si>
  <si>
    <t>Oil</t>
  </si>
  <si>
    <t>Priest Payment</t>
  </si>
  <si>
    <t>R&amp;M</t>
  </si>
  <si>
    <t>Security</t>
  </si>
  <si>
    <t>Sisterhood</t>
  </si>
  <si>
    <t>Stationery</t>
  </si>
  <si>
    <t>Water Rates</t>
  </si>
  <si>
    <t>Wine</t>
  </si>
  <si>
    <t>TOTAL</t>
  </si>
  <si>
    <t>Balance</t>
  </si>
  <si>
    <t>EXPENSES</t>
  </si>
  <si>
    <t>Amount</t>
  </si>
  <si>
    <t>Bank Description</t>
  </si>
  <si>
    <t>Expenses</t>
  </si>
  <si>
    <t>Internet Withdrawal</t>
  </si>
  <si>
    <t>To confirm</t>
  </si>
  <si>
    <t>Cash</t>
  </si>
  <si>
    <t>Computer</t>
  </si>
  <si>
    <t>Russian Orthodox</t>
  </si>
  <si>
    <t>Cash Withdrawal</t>
  </si>
  <si>
    <t>Membership</t>
  </si>
  <si>
    <t>ATO</t>
  </si>
  <si>
    <t>Russian Orthdox DEPOSIT</t>
  </si>
  <si>
    <t>Church BCA</t>
  </si>
  <si>
    <t>Battery Trencher Hire</t>
  </si>
  <si>
    <t>1Person church repair</t>
  </si>
  <si>
    <t>FGN CCY INW</t>
  </si>
  <si>
    <t>insur</t>
  </si>
  <si>
    <t>Adyen Australia</t>
  </si>
  <si>
    <t>Chest Freezer</t>
  </si>
  <si>
    <t>6/</t>
  </si>
  <si>
    <t>ME Bank</t>
  </si>
  <si>
    <t>Architecture</t>
  </si>
  <si>
    <t>Construction</t>
  </si>
  <si>
    <t>Fixtures &amp; equipment</t>
  </si>
  <si>
    <t>Cash Reconciliation</t>
  </si>
  <si>
    <t>Bank</t>
  </si>
  <si>
    <t>Prosphora</t>
  </si>
  <si>
    <t>Plate</t>
  </si>
  <si>
    <t>SOD</t>
  </si>
  <si>
    <t>Kiosk</t>
  </si>
  <si>
    <t>StGeorge</t>
  </si>
  <si>
    <t>R&amp;M (no GST)</t>
  </si>
  <si>
    <t>JANUARY</t>
  </si>
  <si>
    <t>FEBRUARY</t>
  </si>
  <si>
    <t>MARCH</t>
  </si>
  <si>
    <t>APRIL</t>
  </si>
  <si>
    <t>MAY</t>
  </si>
  <si>
    <t>JUNE</t>
  </si>
  <si>
    <t>January</t>
  </si>
  <si>
    <t>February</t>
  </si>
  <si>
    <t>March</t>
  </si>
  <si>
    <t>April</t>
  </si>
  <si>
    <t>May</t>
  </si>
  <si>
    <t>June</t>
  </si>
  <si>
    <t>SECURITY</t>
  </si>
  <si>
    <t xml:space="preserve">Cash </t>
  </si>
  <si>
    <t>Withdrawal</t>
  </si>
  <si>
    <t>Video Stream equipment</t>
  </si>
  <si>
    <t>Web Cam</t>
  </si>
  <si>
    <t>Elgato Stream Deck</t>
  </si>
  <si>
    <t>Cheque</t>
  </si>
  <si>
    <t>Service NSW</t>
  </si>
  <si>
    <t>Paypal</t>
  </si>
  <si>
    <t>Maintenance</t>
  </si>
  <si>
    <t>Repair</t>
  </si>
  <si>
    <t>2 AirConditioner</t>
  </si>
  <si>
    <t xml:space="preserve">                                                         </t>
  </si>
  <si>
    <t>Nov</t>
  </si>
  <si>
    <t>Stationery &amp;postage</t>
  </si>
  <si>
    <t>Interest</t>
  </si>
  <si>
    <t>R&amp;M ( no GST)</t>
  </si>
  <si>
    <t>July</t>
  </si>
  <si>
    <t>August</t>
  </si>
  <si>
    <t>September</t>
  </si>
  <si>
    <t>October</t>
  </si>
  <si>
    <t>November</t>
  </si>
  <si>
    <t>December</t>
  </si>
  <si>
    <t>JULY</t>
  </si>
  <si>
    <t>Stationery&amp;postage</t>
  </si>
  <si>
    <t>AUGUST</t>
  </si>
  <si>
    <t>SEPTEMBER</t>
  </si>
  <si>
    <t>OCTOBER</t>
  </si>
  <si>
    <t>NOVEMBER</t>
  </si>
  <si>
    <t>DECEMBER</t>
  </si>
  <si>
    <t>RUSSIAN ORTHODOX CHURCH                    INCOME AND EXPENSES FOR 2021</t>
  </si>
  <si>
    <t>Moscow Patriarchate</t>
  </si>
  <si>
    <t>Russian Orthodox Church of Protection of the Mother of God, Blacktown</t>
  </si>
  <si>
    <t>Bank Reconciliations</t>
  </si>
  <si>
    <t>Month:</t>
  </si>
  <si>
    <t>July - December 2020</t>
  </si>
  <si>
    <t>Bank: St George</t>
  </si>
  <si>
    <t>Account Name: Society Cheque Account</t>
  </si>
  <si>
    <t xml:space="preserve">Account No: </t>
  </si>
  <si>
    <t>112-879 422700664</t>
  </si>
  <si>
    <t xml:space="preserve">Opening Balance per Books </t>
  </si>
  <si>
    <t>Add: Receipts</t>
  </si>
  <si>
    <t>Add: Transfer In</t>
  </si>
  <si>
    <t>Less: Payments</t>
  </si>
  <si>
    <t>Treasurer</t>
  </si>
  <si>
    <t>Less: Transfer/Withdrawal</t>
  </si>
  <si>
    <t>Secretary</t>
  </si>
  <si>
    <t xml:space="preserve">Closing Balance per Books </t>
  </si>
  <si>
    <t>A</t>
  </si>
  <si>
    <r>
      <t xml:space="preserve">Closing Balance of Bank Account  </t>
    </r>
    <r>
      <rPr>
        <b/>
        <sz val="12"/>
        <rFont val="Arial"/>
        <family val="2"/>
      </rPr>
      <t>(as per bank statement)</t>
    </r>
  </si>
  <si>
    <t>Rector</t>
  </si>
  <si>
    <t>Add: Receipts not banked (refer detailed listing below)</t>
  </si>
  <si>
    <t>Less: Cheques written but not presented (refer detailed listing below)</t>
  </si>
  <si>
    <t>B</t>
  </si>
  <si>
    <t>Difference (A-B)</t>
  </si>
  <si>
    <t>Note: 'A' must equal 'B'</t>
  </si>
  <si>
    <t>List of Receipts not Banked as at 31.12.18</t>
  </si>
  <si>
    <t>Item</t>
  </si>
  <si>
    <t>Date banked</t>
  </si>
  <si>
    <t xml:space="preserve">Sunday cash collections </t>
  </si>
  <si>
    <t>List of Cheques not Presented at 31.12.18</t>
  </si>
  <si>
    <t>Payee</t>
  </si>
  <si>
    <t>Chq. No.</t>
  </si>
  <si>
    <t>Date presented</t>
  </si>
  <si>
    <t>Account Name: Term Deposit</t>
  </si>
  <si>
    <t>0354 590 765</t>
  </si>
  <si>
    <t>Opening Balance per Bank - 01.07.19</t>
  </si>
  <si>
    <t>Add: Interest</t>
  </si>
  <si>
    <t>Less: Transfer Out</t>
  </si>
  <si>
    <t>Closing Balance per Bank - 30.06.19</t>
  </si>
  <si>
    <t>Bank: ME Bank</t>
  </si>
  <si>
    <t>Account Name: Business Online Savings</t>
  </si>
  <si>
    <t>944600 000397366</t>
  </si>
  <si>
    <t xml:space="preserve">Opening Balance </t>
  </si>
  <si>
    <t>Less: Bank Fees</t>
  </si>
  <si>
    <t xml:space="preserve">Closing Balance per Bank </t>
  </si>
  <si>
    <t>Transaction Listing</t>
  </si>
  <si>
    <t>Description</t>
  </si>
  <si>
    <t>Debit/Credit</t>
  </si>
  <si>
    <t>Interest Cr $3.69</t>
  </si>
  <si>
    <t>Transfer from RUSSIAN ORTHODOX CHURCH BSB 944600 Account 001728328</t>
  </si>
  <si>
    <t>Interest Cr $3.62</t>
  </si>
  <si>
    <t>Variable base interest rate 0.70%p.a. effective 11 NOV 2020</t>
  </si>
  <si>
    <t>Interest Cr $3.13</t>
  </si>
  <si>
    <t>Direct debit from Russian Orthodox Church RCPT: L2B5SKDXHW</t>
  </si>
  <si>
    <t>Interest Cr $2.55</t>
  </si>
  <si>
    <t>Interest Cr $2.63</t>
  </si>
  <si>
    <t>944600 000546022</t>
  </si>
  <si>
    <t>Opening Balance</t>
  </si>
  <si>
    <t>Closing Balance per Bank</t>
  </si>
  <si>
    <t>944600 001728328</t>
  </si>
  <si>
    <t>Petty Cash - Kiosk</t>
  </si>
  <si>
    <t xml:space="preserve">Less: Payments </t>
  </si>
  <si>
    <t xml:space="preserve">Closing Balance </t>
  </si>
  <si>
    <t>Current Assets Summary</t>
  </si>
  <si>
    <t>Account Number</t>
  </si>
  <si>
    <t>Petty Cash</t>
  </si>
  <si>
    <t>Society Cheque</t>
  </si>
  <si>
    <t>ME Bank Term Deposit</t>
  </si>
  <si>
    <t>Me Bank Business Online Savings Account</t>
  </si>
  <si>
    <t>Cash On Hand</t>
  </si>
  <si>
    <t>Total Cash Balance</t>
  </si>
  <si>
    <t>January- December 2021</t>
  </si>
  <si>
    <t>Jul-Dec</t>
  </si>
  <si>
    <t>Jan-Dec21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</si>
</sst>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-&quot;$&quot;* #,##0_-;\-&quot;$&quot;* #,##0_-;_-&quot;$&quot;* &quot;-&quot;_-;_-@_-"/>
    <numFmt numFmtId="166" formatCode="&quot;$&quot;#,##0.00;[Red]\(&quot;$&quot;#,##0.0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3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theme="3"/>
      </right>
      <top/>
      <bottom style="double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2" fillId="0" borderId="5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8" xfId="0" applyFont="1" applyBorder="1"/>
    <xf numFmtId="16" fontId="2" fillId="0" borderId="6" xfId="0" applyNumberFormat="1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13" xfId="0" applyFont="1" applyBorder="1"/>
    <xf numFmtId="0" fontId="1" fillId="0" borderId="0" xfId="0" applyFont="1" applyAlignment="1">
      <alignment horizontal="center"/>
    </xf>
    <xf numFmtId="16" fontId="0" fillId="0" borderId="0" xfId="0" applyNumberFormat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1" xfId="0" applyFont="1" applyBorder="1"/>
    <xf numFmtId="0" fontId="0" fillId="0" borderId="1" xfId="0" applyBorder="1"/>
    <xf numFmtId="16" fontId="0" fillId="0" borderId="2" xfId="0" applyNumberFormat="1" applyBorder="1"/>
    <xf numFmtId="16" fontId="0" fillId="0" borderId="3" xfId="0" applyNumberForma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30" xfId="0" applyFont="1" applyBorder="1"/>
    <xf numFmtId="16" fontId="2" fillId="0" borderId="14" xfId="0" applyNumberFormat="1" applyFont="1" applyBorder="1"/>
    <xf numFmtId="16" fontId="2" fillId="0" borderId="20" xfId="0" applyNumberFormat="1" applyFont="1" applyBorder="1"/>
    <xf numFmtId="16" fontId="2" fillId="0" borderId="26" xfId="0" applyNumberFormat="1" applyFont="1" applyBorder="1"/>
    <xf numFmtId="0" fontId="3" fillId="0" borderId="31" xfId="0" applyFont="1" applyFill="1" applyBorder="1" applyAlignment="1">
      <alignment wrapText="1"/>
    </xf>
    <xf numFmtId="0" fontId="2" fillId="0" borderId="32" xfId="0" applyFont="1" applyFill="1" applyBorder="1"/>
    <xf numFmtId="0" fontId="2" fillId="0" borderId="33" xfId="0" applyFont="1" applyBorder="1"/>
    <xf numFmtId="16" fontId="2" fillId="0" borderId="1" xfId="0" applyNumberFormat="1" applyFont="1" applyBorder="1"/>
    <xf numFmtId="0" fontId="3" fillId="0" borderId="1" xfId="0" applyFont="1" applyFill="1" applyBorder="1" applyAlignment="1">
      <alignment wrapText="1"/>
    </xf>
    <xf numFmtId="0" fontId="9" fillId="0" borderId="0" xfId="0" applyFont="1"/>
    <xf numFmtId="0" fontId="10" fillId="0" borderId="0" xfId="0" applyFont="1"/>
    <xf numFmtId="17" fontId="10" fillId="0" borderId="0" xfId="0" applyNumberFormat="1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34" xfId="0" applyFont="1" applyBorder="1"/>
    <xf numFmtId="0" fontId="10" fillId="0" borderId="35" xfId="0" applyFont="1" applyBorder="1"/>
    <xf numFmtId="0" fontId="9" fillId="0" borderId="35" xfId="0" applyFont="1" applyBorder="1"/>
    <xf numFmtId="0" fontId="10" fillId="0" borderId="36" xfId="0" applyFont="1" applyBorder="1"/>
    <xf numFmtId="0" fontId="10" fillId="0" borderId="37" xfId="0" applyFont="1" applyBorder="1"/>
    <xf numFmtId="0" fontId="10" fillId="0" borderId="38" xfId="0" applyFont="1" applyBorder="1"/>
    <xf numFmtId="164" fontId="10" fillId="0" borderId="0" xfId="0" applyNumberFormat="1" applyFont="1"/>
    <xf numFmtId="0" fontId="9" fillId="0" borderId="38" xfId="0" applyFont="1" applyBorder="1"/>
    <xf numFmtId="164" fontId="9" fillId="0" borderId="0" xfId="0" applyNumberFormat="1" applyFont="1"/>
    <xf numFmtId="0" fontId="9" fillId="0" borderId="37" xfId="0" applyFont="1" applyBorder="1"/>
    <xf numFmtId="165" fontId="9" fillId="0" borderId="0" xfId="0" applyNumberFormat="1" applyFont="1"/>
    <xf numFmtId="164" fontId="9" fillId="0" borderId="38" xfId="0" applyNumberFormat="1" applyFont="1" applyBorder="1"/>
    <xf numFmtId="0" fontId="9" fillId="0" borderId="39" xfId="0" applyFont="1" applyBorder="1"/>
    <xf numFmtId="166" fontId="9" fillId="0" borderId="0" xfId="0" applyNumberFormat="1" applyFont="1"/>
    <xf numFmtId="0" fontId="11" fillId="0" borderId="0" xfId="0" applyFont="1"/>
    <xf numFmtId="164" fontId="9" fillId="0" borderId="40" xfId="0" applyNumberFormat="1" applyFont="1" applyBorder="1"/>
    <xf numFmtId="0" fontId="9" fillId="0" borderId="0" xfId="0" applyFont="1" applyAlignment="1">
      <alignment horizontal="center"/>
    </xf>
    <xf numFmtId="0" fontId="9" fillId="0" borderId="41" xfId="0" applyFont="1" applyBorder="1"/>
    <xf numFmtId="0" fontId="9" fillId="0" borderId="42" xfId="0" applyFont="1" applyBorder="1"/>
    <xf numFmtId="0" fontId="9" fillId="0" borderId="43" xfId="0" applyFont="1" applyBorder="1"/>
    <xf numFmtId="166" fontId="9" fillId="0" borderId="43" xfId="0" applyNumberFormat="1" applyFont="1" applyBorder="1"/>
    <xf numFmtId="0" fontId="13" fillId="0" borderId="37" xfId="0" applyFont="1" applyBorder="1"/>
    <xf numFmtId="164" fontId="10" fillId="0" borderId="40" xfId="0" applyNumberFormat="1" applyFont="1" applyBorder="1"/>
    <xf numFmtId="14" fontId="9" fillId="0" borderId="0" xfId="0" applyNumberFormat="1" applyFont="1"/>
    <xf numFmtId="0" fontId="10" fillId="0" borderId="44" xfId="0" applyFont="1" applyBorder="1"/>
    <xf numFmtId="0" fontId="9" fillId="0" borderId="45" xfId="0" applyFont="1" applyBorder="1"/>
    <xf numFmtId="164" fontId="10" fillId="0" borderId="45" xfId="0" applyNumberFormat="1" applyFont="1" applyBorder="1"/>
    <xf numFmtId="0" fontId="9" fillId="0" borderId="46" xfId="0" applyFont="1" applyBorder="1"/>
    <xf numFmtId="0" fontId="10" fillId="0" borderId="47" xfId="0" applyFont="1" applyBorder="1"/>
    <xf numFmtId="0" fontId="10" fillId="0" borderId="48" xfId="0" applyFont="1" applyBorder="1"/>
    <xf numFmtId="0" fontId="9" fillId="0" borderId="48" xfId="0" applyFont="1" applyBorder="1"/>
    <xf numFmtId="0" fontId="10" fillId="0" borderId="49" xfId="0" applyFont="1" applyBorder="1"/>
    <xf numFmtId="0" fontId="10" fillId="0" borderId="50" xfId="0" applyFont="1" applyBorder="1"/>
    <xf numFmtId="0" fontId="10" fillId="0" borderId="41" xfId="0" applyFont="1" applyBorder="1"/>
    <xf numFmtId="0" fontId="9" fillId="0" borderId="50" xfId="0" applyFont="1" applyBorder="1"/>
    <xf numFmtId="0" fontId="10" fillId="0" borderId="51" xfId="0" applyFont="1" applyBorder="1"/>
    <xf numFmtId="164" fontId="10" fillId="0" borderId="43" xfId="0" applyNumberFormat="1" applyFont="1" applyBorder="1"/>
    <xf numFmtId="0" fontId="9" fillId="0" borderId="52" xfId="0" applyFont="1" applyBorder="1"/>
    <xf numFmtId="0" fontId="10" fillId="2" borderId="49" xfId="0" applyFont="1" applyFill="1" applyBorder="1"/>
    <xf numFmtId="14" fontId="14" fillId="0" borderId="1" xfId="0" applyNumberFormat="1" applyFont="1" applyBorder="1"/>
    <xf numFmtId="164" fontId="14" fillId="0" borderId="1" xfId="0" applyNumberFormat="1" applyFont="1" applyBorder="1"/>
    <xf numFmtId="0" fontId="14" fillId="0" borderId="1" xfId="0" applyFont="1" applyBorder="1"/>
    <xf numFmtId="0" fontId="9" fillId="0" borderId="51" xfId="0" applyFont="1" applyBorder="1"/>
    <xf numFmtId="166" fontId="10" fillId="0" borderId="43" xfId="0" applyNumberFormat="1" applyFont="1" applyBorder="1"/>
    <xf numFmtId="0" fontId="9" fillId="0" borderId="47" xfId="0" applyFont="1" applyBorder="1"/>
    <xf numFmtId="0" fontId="9" fillId="0" borderId="49" xfId="0" applyFont="1" applyBorder="1"/>
    <xf numFmtId="0" fontId="9" fillId="0" borderId="36" xfId="0" applyFont="1" applyBorder="1"/>
    <xf numFmtId="0" fontId="9" fillId="0" borderId="37" xfId="0" applyFont="1" applyBorder="1" applyAlignment="1">
      <alignment horizontal="left"/>
    </xf>
    <xf numFmtId="164" fontId="9" fillId="0" borderId="39" xfId="0" applyNumberFormat="1" applyFont="1" applyBorder="1"/>
    <xf numFmtId="0" fontId="9" fillId="0" borderId="53" xfId="0" applyFont="1" applyBorder="1"/>
    <xf numFmtId="0" fontId="10" fillId="0" borderId="54" xfId="0" applyFont="1" applyBorder="1"/>
    <xf numFmtId="164" fontId="10" fillId="0" borderId="55" xfId="0" applyNumberFormat="1" applyFont="1" applyBorder="1"/>
    <xf numFmtId="0" fontId="9" fillId="0" borderId="44" xfId="0" applyFont="1" applyBorder="1"/>
    <xf numFmtId="16" fontId="3" fillId="0" borderId="6" xfId="0" applyNumberFormat="1" applyFont="1" applyBorder="1"/>
    <xf numFmtId="0" fontId="3" fillId="0" borderId="7" xfId="0" applyFont="1" applyBorder="1"/>
    <xf numFmtId="0" fontId="2" fillId="0" borderId="31" xfId="0" applyFont="1" applyFill="1" applyBorder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Annua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H12020"/>
      <sheetName val="Bank Rec Jan-Jun20"/>
      <sheetName val="H22020"/>
      <sheetName val="Bank Rec Jul-Dec20"/>
      <sheetName val="ME Bank"/>
    </sheetNames>
    <sheetDataSet>
      <sheetData sheetId="0"/>
      <sheetData sheetId="1"/>
      <sheetData sheetId="2">
        <row r="20">
          <cell r="E20">
            <v>2560.0300000000002</v>
          </cell>
        </row>
      </sheetData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adia Antonova" id="{A7F7DEB9-BE64-4E72-B6CF-463F0066B5C3}" userId="af5216d79d8fff33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C236" dT="2022-06-11T10:08:07.00" personId="{A7F7DEB9-BE64-4E72-B6CF-463F0066B5C3}" id="{72B2449B-1EBB-4458-9865-468C21D57CB8}">
    <text>Security door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AF4D1-7E3D-420F-9EAF-9CFA9B2946C8}">
  <dimension ref="A3:H95"/>
  <sheetViews>
    <sheetView tabSelected="1" topLeftCell="B1" workbookViewId="0">
      <selection activeCell="J5" sqref="J5"/>
    </sheetView>
  </sheetViews>
  <sheetFormatPr defaultRowHeight="15" x14ac:dyDescent="0.25"/>
  <cols>
    <col min="5" max="5" width="13.85546875" customWidth="1"/>
    <col min="8" max="8" width="23.85546875" customWidth="1"/>
  </cols>
  <sheetData>
    <row r="3" spans="1:8" ht="15.75" x14ac:dyDescent="0.25">
      <c r="A3" s="53"/>
      <c r="B3" s="114" t="s">
        <v>110</v>
      </c>
      <c r="C3" s="114"/>
      <c r="D3" s="114"/>
      <c r="E3" s="114"/>
      <c r="F3" s="114"/>
      <c r="G3" s="114"/>
      <c r="H3" s="114"/>
    </row>
    <row r="4" spans="1:8" ht="15.75" x14ac:dyDescent="0.25">
      <c r="A4" s="53"/>
      <c r="B4" s="114" t="s">
        <v>111</v>
      </c>
      <c r="C4" s="114"/>
      <c r="D4" s="114"/>
      <c r="E4" s="114"/>
      <c r="F4" s="114"/>
      <c r="G4" s="114"/>
      <c r="H4" s="114"/>
    </row>
    <row r="5" spans="1:8" ht="15.75" x14ac:dyDescent="0.25">
      <c r="A5" s="53"/>
      <c r="B5" s="53"/>
      <c r="C5" s="53"/>
      <c r="D5" s="53"/>
      <c r="E5" s="53"/>
      <c r="F5" s="53"/>
      <c r="G5" s="53"/>
      <c r="H5" s="53"/>
    </row>
    <row r="6" spans="1:8" ht="15.75" x14ac:dyDescent="0.25">
      <c r="A6" s="53"/>
      <c r="B6" s="114" t="s">
        <v>112</v>
      </c>
      <c r="C6" s="114"/>
      <c r="D6" s="114"/>
      <c r="E6" s="114"/>
      <c r="F6" s="54"/>
      <c r="G6" s="55" t="s">
        <v>113</v>
      </c>
      <c r="H6" s="56" t="s">
        <v>181</v>
      </c>
    </row>
    <row r="7" spans="1:8" ht="15.75" x14ac:dyDescent="0.25">
      <c r="A7" s="53"/>
      <c r="B7" s="57"/>
      <c r="C7" s="57"/>
      <c r="D7" s="57"/>
      <c r="E7" s="57"/>
      <c r="F7" s="57"/>
      <c r="G7" s="57"/>
      <c r="H7" s="57"/>
    </row>
    <row r="8" spans="1:8" ht="15.75" x14ac:dyDescent="0.25">
      <c r="A8" s="53"/>
      <c r="B8" s="58" t="s">
        <v>115</v>
      </c>
      <c r="C8" s="59"/>
      <c r="D8" s="59" t="s">
        <v>116</v>
      </c>
      <c r="E8" s="60"/>
      <c r="F8" s="59" t="s">
        <v>117</v>
      </c>
      <c r="G8" s="59"/>
      <c r="H8" s="61" t="s">
        <v>118</v>
      </c>
    </row>
    <row r="9" spans="1:8" ht="15.75" x14ac:dyDescent="0.25">
      <c r="A9" s="53"/>
      <c r="B9" s="62"/>
      <c r="C9" s="54"/>
      <c r="D9" s="54"/>
      <c r="E9" s="53"/>
      <c r="F9" s="54"/>
      <c r="G9" s="54"/>
      <c r="H9" s="63"/>
    </row>
    <row r="10" spans="1:8" ht="15.75" x14ac:dyDescent="0.25">
      <c r="A10" s="53"/>
      <c r="B10" s="62" t="s">
        <v>119</v>
      </c>
      <c r="C10" s="53"/>
      <c r="D10" s="53"/>
      <c r="E10" s="64">
        <v>5398.02</v>
      </c>
      <c r="F10" s="53"/>
      <c r="G10" s="53"/>
      <c r="H10" s="65"/>
    </row>
    <row r="11" spans="1:8" ht="15.75" x14ac:dyDescent="0.25">
      <c r="A11" s="53"/>
      <c r="B11" s="62"/>
      <c r="C11" s="53"/>
      <c r="D11" s="53"/>
      <c r="E11" s="66"/>
      <c r="F11" s="53"/>
      <c r="G11" s="53"/>
      <c r="H11" s="65"/>
    </row>
    <row r="12" spans="1:8" ht="15.75" x14ac:dyDescent="0.25">
      <c r="A12" s="53"/>
      <c r="B12" s="67" t="s">
        <v>120</v>
      </c>
      <c r="C12" s="53"/>
      <c r="D12" s="53"/>
      <c r="E12" s="66">
        <v>90691.16</v>
      </c>
      <c r="F12" s="53"/>
      <c r="G12" s="68"/>
      <c r="H12" s="69"/>
    </row>
    <row r="13" spans="1:8" ht="15.75" x14ac:dyDescent="0.25">
      <c r="A13" s="53"/>
      <c r="B13" s="67"/>
      <c r="C13" s="53"/>
      <c r="D13" s="53"/>
      <c r="E13" s="66"/>
      <c r="F13" s="53"/>
      <c r="G13" s="53"/>
      <c r="H13" s="65"/>
    </row>
    <row r="14" spans="1:8" ht="15.75" x14ac:dyDescent="0.25">
      <c r="A14" s="53"/>
      <c r="B14" s="67" t="s">
        <v>121</v>
      </c>
      <c r="C14" s="53"/>
      <c r="D14" s="53"/>
      <c r="E14" s="66">
        <v>112683.79</v>
      </c>
      <c r="F14" s="53"/>
      <c r="G14" s="53"/>
      <c r="H14" s="65"/>
    </row>
    <row r="15" spans="1:8" ht="15.75" x14ac:dyDescent="0.25">
      <c r="A15" s="53"/>
      <c r="B15" s="67"/>
      <c r="C15" s="53"/>
      <c r="D15" s="53"/>
      <c r="E15" s="66"/>
      <c r="F15" s="53"/>
      <c r="G15" s="53"/>
      <c r="H15" s="70"/>
    </row>
    <row r="16" spans="1:8" ht="15.75" x14ac:dyDescent="0.25">
      <c r="A16" s="53"/>
      <c r="B16" s="67" t="s">
        <v>122</v>
      </c>
      <c r="C16" s="53"/>
      <c r="D16" s="53"/>
      <c r="E16" s="71">
        <v>-55532.02</v>
      </c>
      <c r="F16" s="53"/>
      <c r="G16" s="53"/>
      <c r="H16" s="65" t="s">
        <v>123</v>
      </c>
    </row>
    <row r="17" spans="1:8" ht="15.75" x14ac:dyDescent="0.25">
      <c r="A17" s="53"/>
      <c r="B17" s="67"/>
      <c r="C17" s="53"/>
      <c r="D17" s="53"/>
      <c r="E17" s="66"/>
      <c r="F17" s="53"/>
      <c r="G17" s="53"/>
      <c r="H17" s="65"/>
    </row>
    <row r="18" spans="1:8" ht="15.75" x14ac:dyDescent="0.25">
      <c r="A18" s="53"/>
      <c r="B18" s="67" t="s">
        <v>124</v>
      </c>
      <c r="C18" s="53"/>
      <c r="D18" s="53"/>
      <c r="E18" s="71">
        <v>-10291</v>
      </c>
      <c r="F18" s="72"/>
      <c r="G18" s="53"/>
      <c r="H18" s="70"/>
    </row>
    <row r="19" spans="1:8" ht="15.75" x14ac:dyDescent="0.25">
      <c r="A19" s="53"/>
      <c r="B19" s="67"/>
      <c r="C19" s="53"/>
      <c r="D19" s="53"/>
      <c r="E19" s="66"/>
      <c r="F19" s="53"/>
      <c r="G19" s="53"/>
      <c r="H19" s="65" t="s">
        <v>125</v>
      </c>
    </row>
    <row r="20" spans="1:8" ht="15.75" x14ac:dyDescent="0.25">
      <c r="A20" s="53"/>
      <c r="B20" s="62" t="s">
        <v>126</v>
      </c>
      <c r="C20" s="53"/>
      <c r="D20" s="53"/>
      <c r="E20" s="73">
        <f>SUM(E10:E18)</f>
        <v>142949.95000000001</v>
      </c>
      <c r="F20" s="74" t="s">
        <v>127</v>
      </c>
      <c r="G20" s="53"/>
      <c r="H20" s="65"/>
    </row>
    <row r="21" spans="1:8" ht="15.75" x14ac:dyDescent="0.25">
      <c r="A21" s="53"/>
      <c r="B21" s="67"/>
      <c r="C21" s="53"/>
      <c r="D21" s="53"/>
      <c r="E21" s="66"/>
      <c r="F21" s="53"/>
      <c r="G21" s="53"/>
      <c r="H21" s="70"/>
    </row>
    <row r="22" spans="1:8" ht="15.75" x14ac:dyDescent="0.25">
      <c r="A22" s="53"/>
      <c r="B22" s="62" t="s">
        <v>128</v>
      </c>
      <c r="C22" s="53"/>
      <c r="D22" s="53"/>
      <c r="E22" s="66">
        <v>142949.95000000001</v>
      </c>
      <c r="F22" s="53"/>
      <c r="G22" s="53"/>
      <c r="H22" s="65" t="s">
        <v>129</v>
      </c>
    </row>
    <row r="23" spans="1:8" ht="15.75" x14ac:dyDescent="0.25">
      <c r="A23" s="53"/>
      <c r="B23" s="67"/>
      <c r="C23" s="53"/>
      <c r="D23" s="53"/>
      <c r="E23" s="66"/>
      <c r="F23" s="53"/>
      <c r="G23" s="53"/>
      <c r="H23" s="65"/>
    </row>
    <row r="24" spans="1:8" ht="15.75" x14ac:dyDescent="0.25">
      <c r="A24" s="53"/>
      <c r="B24" s="67" t="s">
        <v>130</v>
      </c>
      <c r="C24" s="53"/>
      <c r="D24" s="53"/>
      <c r="E24" s="66"/>
      <c r="F24" s="53"/>
      <c r="G24" s="53"/>
      <c r="H24" s="75"/>
    </row>
    <row r="25" spans="1:8" ht="15.75" x14ac:dyDescent="0.25">
      <c r="A25" s="53"/>
      <c r="B25" s="67"/>
      <c r="C25" s="53"/>
      <c r="D25" s="53"/>
      <c r="E25" s="66"/>
      <c r="F25" s="53"/>
      <c r="G25" s="53"/>
      <c r="H25" s="75"/>
    </row>
    <row r="26" spans="1:8" ht="15.75" x14ac:dyDescent="0.25">
      <c r="A26" s="53"/>
      <c r="B26" s="67" t="s">
        <v>131</v>
      </c>
      <c r="C26" s="53"/>
      <c r="D26" s="53"/>
      <c r="E26" s="71">
        <v>0</v>
      </c>
      <c r="F26" s="53"/>
      <c r="G26" s="53"/>
      <c r="H26" s="65"/>
    </row>
    <row r="27" spans="1:8" ht="15.75" x14ac:dyDescent="0.25">
      <c r="A27" s="53"/>
      <c r="B27" s="67"/>
      <c r="C27" s="53"/>
      <c r="D27" s="53"/>
      <c r="E27" s="66"/>
      <c r="F27" s="53"/>
      <c r="G27" s="53"/>
      <c r="H27" s="65"/>
    </row>
    <row r="28" spans="1:8" ht="15.75" x14ac:dyDescent="0.25">
      <c r="A28" s="53"/>
      <c r="B28" s="67"/>
      <c r="C28" s="53"/>
      <c r="D28" s="53"/>
      <c r="E28" s="73">
        <v>0</v>
      </c>
      <c r="F28" s="74" t="s">
        <v>132</v>
      </c>
      <c r="G28" s="53"/>
      <c r="H28" s="65"/>
    </row>
    <row r="29" spans="1:8" ht="15.75" x14ac:dyDescent="0.25">
      <c r="A29" s="53"/>
      <c r="B29" s="67"/>
      <c r="C29" s="53"/>
      <c r="D29" s="53"/>
      <c r="E29" s="66"/>
      <c r="F29" s="53"/>
      <c r="G29" s="53"/>
      <c r="H29" s="65"/>
    </row>
    <row r="30" spans="1:8" ht="15.75" x14ac:dyDescent="0.25">
      <c r="A30" s="53"/>
      <c r="B30" s="76"/>
      <c r="C30" s="77"/>
      <c r="D30" s="77" t="s">
        <v>133</v>
      </c>
      <c r="E30" s="78">
        <v>0</v>
      </c>
      <c r="F30" s="77" t="s">
        <v>134</v>
      </c>
      <c r="G30" s="77"/>
      <c r="H30" s="70"/>
    </row>
    <row r="31" spans="1:8" ht="15.75" x14ac:dyDescent="0.25">
      <c r="A31" s="53"/>
      <c r="B31" s="54"/>
      <c r="C31" s="54"/>
      <c r="D31" s="54"/>
      <c r="E31" s="53"/>
      <c r="F31" s="54"/>
      <c r="G31" s="54"/>
      <c r="H31" s="54"/>
    </row>
    <row r="32" spans="1:8" ht="15.75" x14ac:dyDescent="0.25">
      <c r="A32" s="53"/>
      <c r="B32" s="54"/>
      <c r="C32" s="54"/>
      <c r="D32" s="54"/>
      <c r="E32" s="53"/>
      <c r="F32" s="54"/>
      <c r="G32" s="54"/>
      <c r="H32" s="54"/>
    </row>
    <row r="33" spans="1:8" ht="15.75" x14ac:dyDescent="0.25">
      <c r="A33" s="53"/>
      <c r="B33" s="86" t="s">
        <v>149</v>
      </c>
      <c r="C33" s="87"/>
      <c r="D33" s="87" t="s">
        <v>150</v>
      </c>
      <c r="E33" s="88"/>
      <c r="F33" s="87" t="s">
        <v>117</v>
      </c>
      <c r="G33" s="87"/>
      <c r="H33" s="96" t="s">
        <v>151</v>
      </c>
    </row>
    <row r="34" spans="1:8" ht="15.75" x14ac:dyDescent="0.25">
      <c r="A34" s="53"/>
      <c r="B34" s="90"/>
      <c r="C34" s="54"/>
      <c r="D34" s="54"/>
      <c r="E34" s="53"/>
      <c r="F34" s="54"/>
      <c r="G34" s="54"/>
      <c r="H34" s="91"/>
    </row>
    <row r="35" spans="1:8" ht="15.75" x14ac:dyDescent="0.25">
      <c r="A35" s="53"/>
      <c r="B35" s="90" t="s">
        <v>152</v>
      </c>
      <c r="C35" s="53"/>
      <c r="D35" s="53"/>
      <c r="E35" s="64">
        <v>6205.92</v>
      </c>
      <c r="F35" s="53"/>
      <c r="G35" s="53"/>
      <c r="H35" s="75"/>
    </row>
    <row r="36" spans="1:8" ht="15.75" x14ac:dyDescent="0.25">
      <c r="A36" s="53"/>
      <c r="B36" s="90"/>
      <c r="C36" s="53"/>
      <c r="D36" s="53"/>
      <c r="E36" s="66"/>
      <c r="F36" s="53"/>
      <c r="G36" s="53"/>
      <c r="H36" s="75"/>
    </row>
    <row r="37" spans="1:8" ht="15.75" x14ac:dyDescent="0.25">
      <c r="A37" s="53"/>
      <c r="B37" s="92" t="s">
        <v>146</v>
      </c>
      <c r="C37" s="53"/>
      <c r="D37" s="53"/>
      <c r="E37" s="66"/>
      <c r="F37" s="53"/>
      <c r="G37" s="53"/>
      <c r="H37" s="75"/>
    </row>
    <row r="38" spans="1:8" ht="15.75" x14ac:dyDescent="0.25">
      <c r="A38" s="53"/>
      <c r="B38" s="92" t="s">
        <v>121</v>
      </c>
      <c r="C38" s="53"/>
      <c r="D38" s="53"/>
      <c r="E38" s="66"/>
      <c r="F38" s="53"/>
      <c r="G38" s="53"/>
      <c r="H38" s="75"/>
    </row>
    <row r="39" spans="1:8" ht="15.75" x14ac:dyDescent="0.25">
      <c r="A39" s="53"/>
      <c r="B39" s="92"/>
      <c r="C39" s="53"/>
      <c r="D39" s="53"/>
      <c r="E39" s="66"/>
      <c r="F39" s="53"/>
      <c r="G39" s="53"/>
      <c r="H39" s="75"/>
    </row>
    <row r="40" spans="1:8" ht="15.75" x14ac:dyDescent="0.25">
      <c r="A40" s="53"/>
      <c r="B40" s="92" t="s">
        <v>147</v>
      </c>
      <c r="C40" s="53"/>
      <c r="D40" s="53"/>
      <c r="E40" s="71">
        <v>-6205.92</v>
      </c>
      <c r="F40" s="53"/>
      <c r="G40" s="53"/>
      <c r="H40" s="75"/>
    </row>
    <row r="41" spans="1:8" ht="15.75" x14ac:dyDescent="0.25">
      <c r="A41" s="53"/>
      <c r="B41" s="92" t="s">
        <v>153</v>
      </c>
      <c r="C41" s="53"/>
      <c r="D41" s="53"/>
      <c r="E41" s="71"/>
      <c r="F41" s="53"/>
      <c r="G41" s="53"/>
      <c r="H41" s="75"/>
    </row>
    <row r="42" spans="1:8" ht="15.75" x14ac:dyDescent="0.25">
      <c r="A42" s="53"/>
      <c r="B42" s="92"/>
      <c r="C42" s="53"/>
      <c r="D42" s="53"/>
      <c r="E42" s="66"/>
      <c r="F42" s="53"/>
      <c r="G42" s="53"/>
      <c r="H42" s="75"/>
    </row>
    <row r="43" spans="1:8" ht="15.75" x14ac:dyDescent="0.25">
      <c r="A43" s="53"/>
      <c r="B43" s="90" t="s">
        <v>154</v>
      </c>
      <c r="C43" s="53"/>
      <c r="D43" s="53"/>
      <c r="E43" s="64">
        <f>SUM(E35:E41)</f>
        <v>0</v>
      </c>
      <c r="F43" s="53"/>
      <c r="G43" s="53"/>
      <c r="H43" s="75"/>
    </row>
    <row r="44" spans="1:8" ht="15.75" x14ac:dyDescent="0.25">
      <c r="A44" s="53"/>
      <c r="B44" s="90"/>
      <c r="C44" s="53"/>
      <c r="D44" s="53"/>
      <c r="E44" s="64"/>
      <c r="F44" s="53"/>
      <c r="G44" s="53"/>
      <c r="H44" s="75"/>
    </row>
    <row r="45" spans="1:8" ht="15.75" x14ac:dyDescent="0.25">
      <c r="A45" s="53"/>
      <c r="B45" s="90" t="s">
        <v>155</v>
      </c>
      <c r="C45" s="53"/>
      <c r="D45" s="53"/>
      <c r="E45" s="64"/>
      <c r="F45" s="53"/>
      <c r="G45" s="53"/>
      <c r="H45" s="75"/>
    </row>
    <row r="46" spans="1:8" ht="15.75" x14ac:dyDescent="0.25">
      <c r="A46" s="53"/>
      <c r="B46" s="90"/>
      <c r="C46" s="53"/>
      <c r="D46" s="53"/>
      <c r="E46" s="64"/>
      <c r="F46" s="53"/>
      <c r="G46" s="53"/>
      <c r="H46" s="75"/>
    </row>
    <row r="47" spans="1:8" ht="15.75" x14ac:dyDescent="0.25">
      <c r="A47" s="53"/>
      <c r="B47" s="100"/>
      <c r="C47" s="77"/>
      <c r="D47" s="77"/>
      <c r="E47" s="78"/>
      <c r="F47" s="77"/>
      <c r="G47" s="77"/>
      <c r="H47" s="95"/>
    </row>
    <row r="48" spans="1:8" ht="15.75" x14ac:dyDescent="0.25">
      <c r="A48" s="53"/>
      <c r="B48" s="54"/>
      <c r="C48" s="53"/>
      <c r="D48" s="53"/>
      <c r="E48" s="64"/>
      <c r="F48" s="53"/>
      <c r="G48" s="53"/>
      <c r="H48" s="53"/>
    </row>
    <row r="49" spans="1:8" ht="15.75" x14ac:dyDescent="0.25">
      <c r="A49" s="53"/>
      <c r="B49" s="86" t="s">
        <v>149</v>
      </c>
      <c r="C49" s="87"/>
      <c r="D49" s="87" t="s">
        <v>143</v>
      </c>
      <c r="E49" s="88"/>
      <c r="F49" s="87" t="s">
        <v>117</v>
      </c>
      <c r="G49" s="87"/>
      <c r="H49" s="96" t="s">
        <v>166</v>
      </c>
    </row>
    <row r="50" spans="1:8" ht="15.75" x14ac:dyDescent="0.25">
      <c r="A50" s="53"/>
      <c r="B50" s="90"/>
      <c r="C50" s="54"/>
      <c r="D50" s="54"/>
      <c r="E50" s="53"/>
      <c r="F50" s="54"/>
      <c r="G50" s="54"/>
      <c r="H50" s="91"/>
    </row>
    <row r="51" spans="1:8" ht="15.75" x14ac:dyDescent="0.25">
      <c r="A51" s="53"/>
      <c r="B51" s="90" t="s">
        <v>167</v>
      </c>
      <c r="C51" s="53"/>
      <c r="D51" s="53"/>
      <c r="E51" s="64">
        <v>94505.96</v>
      </c>
      <c r="F51" s="53"/>
      <c r="G51" s="53"/>
      <c r="H51" s="75"/>
    </row>
    <row r="52" spans="1:8" ht="15.75" x14ac:dyDescent="0.25">
      <c r="A52" s="53"/>
      <c r="B52" s="90"/>
      <c r="C52" s="53"/>
      <c r="D52" s="53"/>
      <c r="E52" s="66"/>
      <c r="F52" s="53"/>
      <c r="G52" s="53"/>
      <c r="H52" s="75"/>
    </row>
    <row r="53" spans="1:8" ht="15.75" x14ac:dyDescent="0.25">
      <c r="A53" s="53"/>
      <c r="B53" s="92" t="s">
        <v>146</v>
      </c>
      <c r="C53" s="53"/>
      <c r="D53" s="53"/>
      <c r="E53" s="66">
        <v>4656.43</v>
      </c>
      <c r="F53" s="53"/>
      <c r="G53" s="53"/>
      <c r="H53" s="75"/>
    </row>
    <row r="54" spans="1:8" ht="15.75" x14ac:dyDescent="0.25">
      <c r="A54" s="53"/>
      <c r="B54" s="92" t="s">
        <v>121</v>
      </c>
      <c r="C54" s="53"/>
      <c r="D54" s="53"/>
      <c r="E54" s="66"/>
      <c r="F54" s="53"/>
      <c r="G54" s="53"/>
      <c r="H54" s="75"/>
    </row>
    <row r="55" spans="1:8" ht="15.75" x14ac:dyDescent="0.25">
      <c r="A55" s="53"/>
      <c r="B55" s="92"/>
      <c r="C55" s="53"/>
      <c r="D55" s="53"/>
      <c r="E55" s="66"/>
      <c r="F55" s="53"/>
      <c r="G55" s="53"/>
      <c r="H55" s="75"/>
    </row>
    <row r="56" spans="1:8" ht="15.75" x14ac:dyDescent="0.25">
      <c r="A56" s="53"/>
      <c r="B56" s="92" t="s">
        <v>147</v>
      </c>
      <c r="C56" s="53"/>
      <c r="D56" s="53"/>
      <c r="E56" s="71">
        <v>-99162.39</v>
      </c>
      <c r="F56" s="53"/>
      <c r="G56" s="53"/>
      <c r="H56" s="75"/>
    </row>
    <row r="57" spans="1:8" ht="15.75" x14ac:dyDescent="0.25">
      <c r="A57" s="53"/>
      <c r="B57" s="92"/>
      <c r="C57" s="53"/>
      <c r="D57" s="53"/>
      <c r="E57" s="71"/>
      <c r="F57" s="53"/>
      <c r="G57" s="53"/>
      <c r="H57" s="75"/>
    </row>
    <row r="58" spans="1:8" ht="15.75" x14ac:dyDescent="0.25">
      <c r="A58" s="53"/>
      <c r="B58" s="93" t="s">
        <v>168</v>
      </c>
      <c r="C58" s="77"/>
      <c r="D58" s="77"/>
      <c r="E58" s="101">
        <f>SUM(E51:E56)</f>
        <v>0</v>
      </c>
      <c r="F58" s="77"/>
      <c r="G58" s="77"/>
      <c r="H58" s="95"/>
    </row>
    <row r="59" spans="1:8" ht="15.75" x14ac:dyDescent="0.25">
      <c r="A59" s="53"/>
      <c r="B59" s="54"/>
      <c r="C59" s="53"/>
      <c r="D59" s="53"/>
      <c r="E59" s="64"/>
      <c r="F59" s="53"/>
      <c r="G59" s="53"/>
      <c r="H59" s="53"/>
    </row>
    <row r="60" spans="1:8" ht="15.75" x14ac:dyDescent="0.25">
      <c r="A60" s="53"/>
      <c r="B60" s="86" t="s">
        <v>149</v>
      </c>
      <c r="C60" s="87"/>
      <c r="D60" s="87" t="s">
        <v>143</v>
      </c>
      <c r="E60" s="88"/>
      <c r="F60" s="87" t="s">
        <v>117</v>
      </c>
      <c r="G60" s="87"/>
      <c r="H60" s="96" t="s">
        <v>169</v>
      </c>
    </row>
    <row r="61" spans="1:8" ht="15.75" x14ac:dyDescent="0.25">
      <c r="A61" s="53"/>
      <c r="B61" s="90"/>
      <c r="C61" s="54"/>
      <c r="D61" s="54"/>
      <c r="E61" s="53"/>
      <c r="F61" s="54"/>
      <c r="G61" s="54"/>
      <c r="H61" s="91"/>
    </row>
    <row r="62" spans="1:8" ht="15.75" x14ac:dyDescent="0.25">
      <c r="A62" s="53"/>
      <c r="B62" s="90" t="s">
        <v>167</v>
      </c>
      <c r="C62" s="53"/>
      <c r="D62" s="53"/>
      <c r="E62" s="64">
        <v>7000</v>
      </c>
      <c r="F62" s="53"/>
      <c r="G62" s="53"/>
      <c r="H62" s="75"/>
    </row>
    <row r="63" spans="1:8" ht="15.75" x14ac:dyDescent="0.25">
      <c r="A63" s="53"/>
      <c r="B63" s="90"/>
      <c r="C63" s="53"/>
      <c r="D63" s="53"/>
      <c r="E63" s="66"/>
      <c r="F63" s="53"/>
      <c r="G63" s="53"/>
      <c r="H63" s="75"/>
    </row>
    <row r="64" spans="1:8" ht="15.75" x14ac:dyDescent="0.25">
      <c r="A64" s="53"/>
      <c r="B64" s="92" t="s">
        <v>146</v>
      </c>
      <c r="C64" s="53"/>
      <c r="D64" s="53"/>
      <c r="E64" s="66"/>
      <c r="F64" s="53"/>
      <c r="G64" s="53"/>
      <c r="H64" s="75"/>
    </row>
    <row r="65" spans="1:8" ht="15.75" x14ac:dyDescent="0.25">
      <c r="A65" s="53"/>
      <c r="B65" s="92"/>
      <c r="C65" s="53"/>
      <c r="D65" s="53"/>
      <c r="E65" s="66"/>
      <c r="F65" s="53"/>
      <c r="G65" s="53"/>
      <c r="H65" s="75"/>
    </row>
    <row r="66" spans="1:8" ht="15.75" x14ac:dyDescent="0.25">
      <c r="A66" s="53"/>
      <c r="B66" s="92" t="s">
        <v>147</v>
      </c>
      <c r="C66" s="53"/>
      <c r="D66" s="53"/>
      <c r="E66" s="71">
        <v>-7000</v>
      </c>
      <c r="F66" s="53"/>
      <c r="G66" s="53"/>
      <c r="H66" s="75"/>
    </row>
    <row r="67" spans="1:8" ht="15.75" x14ac:dyDescent="0.25">
      <c r="A67" s="53"/>
      <c r="B67" s="92"/>
      <c r="C67" s="53"/>
      <c r="D67" s="53"/>
      <c r="E67" s="71"/>
      <c r="F67" s="53"/>
      <c r="G67" s="53"/>
      <c r="H67" s="75"/>
    </row>
    <row r="68" spans="1:8" ht="15.75" x14ac:dyDescent="0.25">
      <c r="A68" s="53"/>
      <c r="B68" s="93" t="s">
        <v>168</v>
      </c>
      <c r="C68" s="77"/>
      <c r="D68" s="77"/>
      <c r="E68" s="101">
        <f>SUM(E62:E66)</f>
        <v>0</v>
      </c>
      <c r="F68" s="77"/>
      <c r="G68" s="77"/>
      <c r="H68" s="95"/>
    </row>
    <row r="69" spans="1:8" ht="15.75" x14ac:dyDescent="0.25">
      <c r="A69" s="53"/>
      <c r="B69" s="54"/>
      <c r="C69" s="53"/>
      <c r="D69" s="53"/>
      <c r="E69" s="64"/>
      <c r="F69" s="53"/>
      <c r="G69" s="53"/>
      <c r="H69" s="53"/>
    </row>
    <row r="70" spans="1:8" ht="15.75" x14ac:dyDescent="0.25">
      <c r="A70" s="53"/>
      <c r="B70" s="102"/>
      <c r="C70" s="88"/>
      <c r="D70" s="87" t="s">
        <v>170</v>
      </c>
      <c r="E70" s="88"/>
      <c r="F70" s="88"/>
      <c r="G70" s="88"/>
      <c r="H70" s="103"/>
    </row>
    <row r="71" spans="1:8" ht="15.75" x14ac:dyDescent="0.25">
      <c r="A71" s="53"/>
      <c r="B71" s="92"/>
      <c r="C71" s="53"/>
      <c r="D71" s="53"/>
      <c r="E71" s="53"/>
      <c r="F71" s="53"/>
      <c r="G71" s="53"/>
      <c r="H71" s="75"/>
    </row>
    <row r="72" spans="1:8" ht="15.75" x14ac:dyDescent="0.25">
      <c r="A72" s="53"/>
      <c r="B72" s="90" t="s">
        <v>152</v>
      </c>
      <c r="C72" s="53"/>
      <c r="D72" s="53"/>
      <c r="E72" s="64">
        <v>100</v>
      </c>
      <c r="F72" s="53"/>
      <c r="G72" s="53"/>
      <c r="H72" s="75"/>
    </row>
    <row r="73" spans="1:8" ht="15.75" x14ac:dyDescent="0.25">
      <c r="A73" s="53"/>
      <c r="B73" s="92"/>
      <c r="C73" s="53"/>
      <c r="D73" s="53"/>
      <c r="E73" s="66"/>
      <c r="F73" s="53"/>
      <c r="G73" s="53"/>
      <c r="H73" s="75"/>
    </row>
    <row r="74" spans="1:8" ht="15.75" x14ac:dyDescent="0.25">
      <c r="A74" s="53"/>
      <c r="B74" s="92" t="s">
        <v>121</v>
      </c>
      <c r="C74" s="53"/>
      <c r="D74" s="53"/>
      <c r="E74" s="66">
        <v>29721.9</v>
      </c>
      <c r="F74" s="53"/>
      <c r="G74" s="53"/>
      <c r="H74" s="75"/>
    </row>
    <row r="75" spans="1:8" ht="15.75" x14ac:dyDescent="0.25">
      <c r="A75" s="53"/>
      <c r="B75" s="92"/>
      <c r="C75" s="53"/>
      <c r="D75" s="53"/>
      <c r="E75" s="66"/>
      <c r="F75" s="53"/>
      <c r="G75" s="53"/>
      <c r="H75" s="75"/>
    </row>
    <row r="76" spans="1:8" ht="15.75" x14ac:dyDescent="0.25">
      <c r="A76" s="53"/>
      <c r="B76" s="92" t="s">
        <v>171</v>
      </c>
      <c r="C76" s="53"/>
      <c r="D76" s="53"/>
      <c r="E76" s="71">
        <v>-2956.1</v>
      </c>
      <c r="F76" s="72"/>
      <c r="G76" s="53"/>
      <c r="H76" s="75"/>
    </row>
    <row r="77" spans="1:8" ht="15.75" x14ac:dyDescent="0.25">
      <c r="A77" s="53"/>
      <c r="B77" s="92" t="s">
        <v>147</v>
      </c>
      <c r="C77" s="53"/>
      <c r="D77" s="53"/>
      <c r="E77" s="71">
        <v>-26619</v>
      </c>
      <c r="F77" s="53"/>
      <c r="G77" s="53"/>
      <c r="H77" s="75"/>
    </row>
    <row r="78" spans="1:8" ht="15.75" x14ac:dyDescent="0.25">
      <c r="A78" s="53"/>
      <c r="B78" s="92"/>
      <c r="C78" s="53"/>
      <c r="D78" s="53"/>
      <c r="E78" s="71"/>
      <c r="F78" s="53"/>
      <c r="G78" s="53"/>
      <c r="H78" s="75"/>
    </row>
    <row r="79" spans="1:8" ht="15.75" x14ac:dyDescent="0.25">
      <c r="A79" s="53"/>
      <c r="B79" s="93" t="s">
        <v>172</v>
      </c>
      <c r="C79" s="77"/>
      <c r="D79" s="77"/>
      <c r="E79" s="94">
        <f>SUM(E72:E77)</f>
        <v>246.80000000000291</v>
      </c>
      <c r="F79" s="77"/>
      <c r="G79" s="77"/>
      <c r="H79" s="95"/>
    </row>
    <row r="80" spans="1:8" ht="15.75" x14ac:dyDescent="0.25">
      <c r="A80" s="53"/>
      <c r="B80" s="53"/>
      <c r="C80" s="53"/>
      <c r="D80" s="53"/>
      <c r="E80" s="53"/>
      <c r="F80" s="53"/>
      <c r="G80" s="53"/>
      <c r="H80" s="53"/>
    </row>
    <row r="81" spans="1:8" ht="15.75" x14ac:dyDescent="0.25">
      <c r="A81" s="53"/>
      <c r="B81" s="58" t="s">
        <v>173</v>
      </c>
      <c r="C81" s="60"/>
      <c r="D81" s="60"/>
      <c r="E81" s="104"/>
      <c r="F81" s="53"/>
      <c r="G81" s="53"/>
      <c r="H81" s="53"/>
    </row>
    <row r="82" spans="1:8" ht="15.75" x14ac:dyDescent="0.25">
      <c r="A82" s="53"/>
      <c r="B82" s="62"/>
      <c r="C82" s="54"/>
      <c r="D82" s="54" t="s">
        <v>174</v>
      </c>
      <c r="E82" s="63" t="s">
        <v>35</v>
      </c>
      <c r="F82" s="53"/>
      <c r="G82" s="53"/>
      <c r="H82" s="53"/>
    </row>
    <row r="83" spans="1:8" ht="15.75" x14ac:dyDescent="0.25">
      <c r="A83" s="53"/>
      <c r="B83" s="105">
        <v>1</v>
      </c>
      <c r="C83" s="53" t="s">
        <v>175</v>
      </c>
      <c r="D83" s="53"/>
      <c r="E83" s="69">
        <f>E79</f>
        <v>246.80000000000291</v>
      </c>
      <c r="F83" s="53"/>
      <c r="G83" s="53"/>
      <c r="H83" s="66"/>
    </row>
    <row r="84" spans="1:8" ht="15.75" x14ac:dyDescent="0.25">
      <c r="A84" s="53"/>
      <c r="B84" s="105">
        <v>2</v>
      </c>
      <c r="C84" s="53" t="s">
        <v>176</v>
      </c>
      <c r="D84" s="53" t="s">
        <v>118</v>
      </c>
      <c r="E84" s="69">
        <f>E20</f>
        <v>142949.95000000001</v>
      </c>
      <c r="F84" s="53"/>
      <c r="G84" s="66"/>
      <c r="H84" s="66"/>
    </row>
    <row r="85" spans="1:8" ht="15.75" x14ac:dyDescent="0.25">
      <c r="A85" s="53"/>
      <c r="B85" s="105">
        <v>3</v>
      </c>
      <c r="C85" s="53" t="s">
        <v>177</v>
      </c>
      <c r="D85" s="53" t="s">
        <v>166</v>
      </c>
      <c r="E85" s="69">
        <f>E58</f>
        <v>0</v>
      </c>
      <c r="F85" s="53"/>
      <c r="G85" s="53"/>
      <c r="H85" s="66"/>
    </row>
    <row r="86" spans="1:8" ht="15.75" x14ac:dyDescent="0.25">
      <c r="A86" s="53"/>
      <c r="B86" s="105">
        <v>4</v>
      </c>
      <c r="C86" s="53" t="s">
        <v>178</v>
      </c>
      <c r="D86" s="53" t="s">
        <v>151</v>
      </c>
      <c r="E86" s="69">
        <f>E43</f>
        <v>0</v>
      </c>
      <c r="F86" s="53"/>
      <c r="G86" s="53"/>
      <c r="H86" s="66"/>
    </row>
    <row r="87" spans="1:8" ht="15.75" x14ac:dyDescent="0.25">
      <c r="A87" s="53"/>
      <c r="B87" s="105">
        <v>5</v>
      </c>
      <c r="C87" s="53" t="s">
        <v>177</v>
      </c>
      <c r="D87" s="53" t="s">
        <v>169</v>
      </c>
      <c r="E87" s="69">
        <f>E68</f>
        <v>0</v>
      </c>
      <c r="F87" s="53"/>
      <c r="G87" s="53"/>
      <c r="H87" s="66"/>
    </row>
    <row r="88" spans="1:8" ht="15.75" x14ac:dyDescent="0.25">
      <c r="A88" s="53"/>
      <c r="B88" s="105">
        <v>5</v>
      </c>
      <c r="C88" s="53" t="s">
        <v>179</v>
      </c>
      <c r="D88" s="53"/>
      <c r="E88" s="69">
        <v>0</v>
      </c>
      <c r="F88" s="53"/>
      <c r="G88" s="53"/>
      <c r="H88" s="66"/>
    </row>
    <row r="89" spans="1:8" ht="15.75" x14ac:dyDescent="0.25">
      <c r="A89" s="53"/>
      <c r="B89" s="76"/>
      <c r="C89" s="77"/>
      <c r="D89" s="77"/>
      <c r="E89" s="106"/>
      <c r="F89" s="53"/>
      <c r="G89" s="53"/>
      <c r="H89" s="66"/>
    </row>
    <row r="90" spans="1:8" ht="16.5" thickBot="1" x14ac:dyDescent="0.3">
      <c r="A90" s="53"/>
      <c r="B90" s="107"/>
      <c r="C90" s="108" t="s">
        <v>180</v>
      </c>
      <c r="D90" s="108"/>
      <c r="E90" s="109">
        <f>SUM(E83:E88)</f>
        <v>143196.75</v>
      </c>
      <c r="F90" s="53"/>
      <c r="G90" s="53"/>
      <c r="H90" s="53"/>
    </row>
    <row r="91" spans="1:8" ht="16.5" thickTop="1" x14ac:dyDescent="0.25">
      <c r="A91" s="53"/>
      <c r="B91" s="110"/>
      <c r="C91" s="83"/>
      <c r="D91" s="83"/>
      <c r="E91" s="85"/>
      <c r="F91" s="53"/>
      <c r="G91" s="53"/>
      <c r="H91" s="53"/>
    </row>
    <row r="92" spans="1:8" ht="15.75" x14ac:dyDescent="0.25">
      <c r="A92" s="53"/>
      <c r="B92" s="53"/>
      <c r="C92" s="53"/>
      <c r="D92" s="53"/>
      <c r="E92" s="53"/>
      <c r="F92" s="53"/>
      <c r="G92" s="53"/>
      <c r="H92" s="53"/>
    </row>
    <row r="93" spans="1:8" ht="15.75" x14ac:dyDescent="0.25">
      <c r="A93" s="53"/>
      <c r="B93" s="53"/>
      <c r="C93" s="53"/>
      <c r="D93" s="53"/>
      <c r="E93" s="53"/>
      <c r="F93" s="53"/>
      <c r="G93" s="53"/>
      <c r="H93" s="53"/>
    </row>
    <row r="94" spans="1:8" ht="15.75" x14ac:dyDescent="0.25">
      <c r="A94" s="53"/>
      <c r="B94" s="53"/>
      <c r="C94" s="53"/>
      <c r="D94" s="53"/>
      <c r="E94" s="53"/>
      <c r="F94" s="53"/>
      <c r="G94" s="53"/>
      <c r="H94" s="53"/>
    </row>
    <row r="95" spans="1:8" ht="15.75" x14ac:dyDescent="0.25">
      <c r="A95" s="53"/>
      <c r="B95" s="53"/>
      <c r="C95" s="53"/>
      <c r="D95" s="53"/>
      <c r="E95" s="53"/>
      <c r="F95" s="53"/>
      <c r="G95" s="53"/>
      <c r="H95" s="53"/>
    </row>
  </sheetData>
  <mergeCells count="3">
    <mergeCell ref="B3:H3"/>
    <mergeCell ref="B4:H4"/>
    <mergeCell ref="B6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AF9AC-0A26-41A2-8FBB-08198514D970}">
  <dimension ref="A2:AX429"/>
  <sheetViews>
    <sheetView workbookViewId="0">
      <pane ySplit="6" topLeftCell="A76" activePane="bottomLeft" state="frozen"/>
      <selection pane="bottomLeft" activeCell="E88" sqref="E88"/>
    </sheetView>
  </sheetViews>
  <sheetFormatPr defaultRowHeight="15" x14ac:dyDescent="0.25"/>
  <cols>
    <col min="1" max="1" width="6.42578125" customWidth="1"/>
    <col min="2" max="2" width="6.28515625" customWidth="1"/>
    <col min="3" max="3" width="9.7109375" customWidth="1"/>
    <col min="4" max="4" width="4.140625" customWidth="1"/>
    <col min="5" max="5" width="10.28515625" customWidth="1"/>
    <col min="6" max="6" width="7" customWidth="1"/>
    <col min="7" max="7" width="4.140625" customWidth="1"/>
    <col min="8" max="8" width="6.5703125" customWidth="1"/>
    <col min="9" max="9" width="4.140625" customWidth="1"/>
    <col min="10" max="10" width="8.140625" customWidth="1"/>
    <col min="11" max="11" width="11.28515625" customWidth="1"/>
    <col min="12" max="13" width="5.5703125" customWidth="1"/>
    <col min="14" max="14" width="8.5703125" customWidth="1"/>
    <col min="15" max="17" width="5.5703125" customWidth="1"/>
    <col min="18" max="18" width="6" customWidth="1"/>
    <col min="19" max="19" width="4.85546875" customWidth="1"/>
    <col min="20" max="20" width="6.7109375" customWidth="1"/>
    <col min="21" max="21" width="6.5703125" customWidth="1"/>
    <col min="22" max="22" width="4.5703125" customWidth="1"/>
    <col min="23" max="24" width="5.28515625" customWidth="1"/>
    <col min="25" max="25" width="6.28515625" customWidth="1"/>
    <col min="26" max="26" width="5" customWidth="1"/>
    <col min="27" max="29" width="6" customWidth="1"/>
    <col min="30" max="30" width="6.85546875" customWidth="1"/>
    <col min="31" max="31" width="4.5703125" customWidth="1"/>
    <col min="32" max="32" width="5.42578125" customWidth="1"/>
    <col min="33" max="33" width="5.85546875" customWidth="1"/>
    <col min="34" max="34" width="4.5703125" customWidth="1"/>
    <col min="35" max="35" width="5.42578125" customWidth="1"/>
    <col min="36" max="36" width="5" customWidth="1"/>
    <col min="37" max="38" width="7.140625" customWidth="1"/>
    <col min="39" max="39" width="5.28515625" customWidth="1"/>
    <col min="40" max="40" width="6.28515625" customWidth="1"/>
    <col min="41" max="42" width="6.140625" customWidth="1"/>
    <col min="43" max="43" width="5.5703125" customWidth="1"/>
    <col min="44" max="44" width="5.28515625" customWidth="1"/>
    <col min="45" max="45" width="4" customWidth="1"/>
    <col min="46" max="46" width="6.7109375" customWidth="1"/>
    <col min="47" max="47" width="5" customWidth="1"/>
    <col min="48" max="48" width="8.7109375" customWidth="1"/>
  </cols>
  <sheetData>
    <row r="2" spans="1:49" x14ac:dyDescent="0.25">
      <c r="A2" s="1" t="s">
        <v>0</v>
      </c>
    </row>
    <row r="3" spans="1:49" x14ac:dyDescent="0.25">
      <c r="D3" s="115" t="s">
        <v>1</v>
      </c>
      <c r="E3" s="115"/>
      <c r="F3" s="115"/>
      <c r="G3" s="115"/>
      <c r="H3" s="115"/>
      <c r="I3" s="115"/>
      <c r="J3" s="115"/>
      <c r="K3" s="115"/>
      <c r="L3" s="115"/>
      <c r="M3" s="43"/>
      <c r="N3" s="43"/>
      <c r="O3" s="42"/>
      <c r="P3" s="42"/>
      <c r="Q3" s="20"/>
    </row>
    <row r="4" spans="1:49" x14ac:dyDescent="0.25">
      <c r="A4" s="2"/>
      <c r="B4" s="116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L4" s="116" t="s">
        <v>34</v>
      </c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7" t="s">
        <v>33</v>
      </c>
    </row>
    <row r="5" spans="1:49" x14ac:dyDescent="0.25">
      <c r="A5" s="2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2"/>
      <c r="M5" s="2"/>
      <c r="N5" s="2"/>
      <c r="O5" s="2"/>
      <c r="P5" s="2"/>
      <c r="Q5" s="2"/>
      <c r="R5" s="2"/>
      <c r="S5" s="116" t="s">
        <v>9</v>
      </c>
      <c r="T5" s="116"/>
      <c r="U5" s="116"/>
      <c r="V5" s="116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118" t="s">
        <v>23</v>
      </c>
      <c r="AL5" s="119"/>
      <c r="AM5" s="2"/>
      <c r="AN5" s="2"/>
      <c r="AO5" s="2"/>
      <c r="AP5" s="2"/>
      <c r="AQ5" s="2"/>
      <c r="AR5" s="2"/>
      <c r="AS5" s="2"/>
      <c r="AT5" s="2"/>
      <c r="AU5" s="2"/>
      <c r="AV5" s="2"/>
      <c r="AW5" s="117"/>
    </row>
    <row r="6" spans="1:49" ht="48.75" x14ac:dyDescent="0.25">
      <c r="A6" s="2"/>
      <c r="B6" s="3" t="s">
        <v>4</v>
      </c>
      <c r="C6" s="3" t="s">
        <v>5</v>
      </c>
      <c r="D6" s="3" t="s">
        <v>44</v>
      </c>
      <c r="E6" s="3" t="s">
        <v>55</v>
      </c>
      <c r="F6" s="3" t="s">
        <v>94</v>
      </c>
      <c r="G6" s="3" t="s">
        <v>45</v>
      </c>
      <c r="H6" s="3" t="s">
        <v>86</v>
      </c>
      <c r="I6" s="3" t="s">
        <v>87</v>
      </c>
      <c r="J6" s="3"/>
      <c r="K6" s="2" t="s">
        <v>6</v>
      </c>
      <c r="L6" s="3" t="s">
        <v>40</v>
      </c>
      <c r="M6" s="3" t="s">
        <v>81</v>
      </c>
      <c r="N6" s="3" t="s">
        <v>85</v>
      </c>
      <c r="O6" s="3" t="s">
        <v>55</v>
      </c>
      <c r="P6" s="3" t="s">
        <v>7</v>
      </c>
      <c r="Q6" s="3" t="s">
        <v>39</v>
      </c>
      <c r="R6" s="2" t="s">
        <v>8</v>
      </c>
      <c r="S6" s="2" t="s">
        <v>10</v>
      </c>
      <c r="T6" s="3" t="s">
        <v>11</v>
      </c>
      <c r="U6" s="3" t="s">
        <v>51</v>
      </c>
      <c r="V6" s="2" t="s">
        <v>12</v>
      </c>
      <c r="W6" s="3" t="s">
        <v>13</v>
      </c>
      <c r="X6" s="3" t="s">
        <v>41</v>
      </c>
      <c r="Y6" s="4" t="s">
        <v>14</v>
      </c>
      <c r="Z6" s="3" t="s">
        <v>15</v>
      </c>
      <c r="AA6" s="3" t="s">
        <v>16</v>
      </c>
      <c r="AB6" s="3" t="s">
        <v>88</v>
      </c>
      <c r="AC6" s="3" t="s">
        <v>89</v>
      </c>
      <c r="AD6" s="3" t="s">
        <v>58</v>
      </c>
      <c r="AE6" s="3" t="s">
        <v>17</v>
      </c>
      <c r="AF6" s="3" t="s">
        <v>18</v>
      </c>
      <c r="AG6" s="3" t="s">
        <v>19</v>
      </c>
      <c r="AH6" s="3" t="s">
        <v>20</v>
      </c>
      <c r="AI6" s="3" t="s">
        <v>21</v>
      </c>
      <c r="AJ6" s="2" t="s">
        <v>22</v>
      </c>
      <c r="AK6" s="3" t="s">
        <v>56</v>
      </c>
      <c r="AL6" s="3" t="s">
        <v>57</v>
      </c>
      <c r="AM6" s="2" t="s">
        <v>24</v>
      </c>
      <c r="AN6" s="3" t="s">
        <v>25</v>
      </c>
      <c r="AO6" s="2" t="s">
        <v>26</v>
      </c>
      <c r="AP6" s="3" t="s">
        <v>95</v>
      </c>
      <c r="AQ6" s="3" t="s">
        <v>27</v>
      </c>
      <c r="AR6" s="3" t="s">
        <v>28</v>
      </c>
      <c r="AS6" s="3" t="s">
        <v>29</v>
      </c>
      <c r="AT6" s="3" t="s">
        <v>30</v>
      </c>
      <c r="AU6" s="3" t="s">
        <v>31</v>
      </c>
      <c r="AV6" s="3" t="s">
        <v>32</v>
      </c>
      <c r="AW6" s="117"/>
    </row>
    <row r="7" spans="1:49" x14ac:dyDescent="0.25">
      <c r="A7" s="7"/>
      <c r="B7" s="8"/>
      <c r="C7" s="9"/>
      <c r="D7" s="9"/>
      <c r="E7" s="7"/>
      <c r="F7" s="7"/>
      <c r="G7" s="7"/>
      <c r="H7" s="7"/>
      <c r="I7" s="7"/>
      <c r="J7" s="7"/>
      <c r="K7" s="10"/>
      <c r="L7" s="11"/>
      <c r="M7" s="11"/>
      <c r="N7" s="11"/>
      <c r="O7" s="11"/>
      <c r="P7" s="11"/>
      <c r="Q7" s="1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7"/>
      <c r="AW7" s="12">
        <v>5398.02</v>
      </c>
    </row>
    <row r="8" spans="1:49" x14ac:dyDescent="0.25">
      <c r="A8" s="13">
        <v>44198</v>
      </c>
      <c r="B8" s="14"/>
      <c r="C8" s="15"/>
      <c r="D8" s="15"/>
      <c r="E8" s="18"/>
      <c r="F8" s="18"/>
      <c r="G8" s="18"/>
      <c r="H8" s="18"/>
      <c r="I8" s="18"/>
      <c r="J8" s="18"/>
      <c r="K8" s="16">
        <f>SUM(B8:D8)</f>
        <v>0</v>
      </c>
      <c r="L8" s="17">
        <v>50</v>
      </c>
      <c r="M8" s="17"/>
      <c r="N8" s="17"/>
      <c r="O8" s="17"/>
      <c r="P8" s="17"/>
      <c r="Q8" s="17"/>
      <c r="R8" s="15"/>
      <c r="S8" s="15"/>
      <c r="T8" s="15"/>
      <c r="U8" s="15"/>
      <c r="V8" s="15"/>
      <c r="W8" s="15"/>
      <c r="X8" s="15"/>
      <c r="Y8" s="15"/>
      <c r="Z8" s="15"/>
      <c r="AA8" s="15">
        <v>199.13</v>
      </c>
      <c r="AB8" s="15"/>
      <c r="AC8" s="15"/>
      <c r="AD8" s="15"/>
      <c r="AE8" s="15">
        <v>360</v>
      </c>
      <c r="AF8" s="15">
        <v>230</v>
      </c>
      <c r="AG8" s="15"/>
      <c r="AH8" s="15"/>
      <c r="AI8" s="15"/>
      <c r="AJ8" s="15"/>
      <c r="AK8" s="15"/>
      <c r="AL8" s="15"/>
      <c r="AM8" s="15"/>
      <c r="AN8" s="15"/>
      <c r="AO8" s="15">
        <v>850</v>
      </c>
      <c r="AP8" s="15"/>
      <c r="AQ8" s="15"/>
      <c r="AR8" s="15"/>
      <c r="AS8" s="15"/>
      <c r="AT8" s="15"/>
      <c r="AU8" s="15"/>
      <c r="AV8" s="18">
        <f>SUM(L8:AU8)</f>
        <v>1689.13</v>
      </c>
      <c r="AW8" s="19">
        <f>AW7+K8-AV8</f>
        <v>3708.8900000000003</v>
      </c>
    </row>
    <row r="9" spans="1:49" x14ac:dyDescent="0.25">
      <c r="A9" s="13">
        <v>44200</v>
      </c>
      <c r="B9" s="14">
        <v>50</v>
      </c>
      <c r="C9" s="15">
        <v>465</v>
      </c>
      <c r="D9" s="15"/>
      <c r="E9" s="18"/>
      <c r="F9" s="18"/>
      <c r="G9" s="18"/>
      <c r="H9" s="18"/>
      <c r="I9" s="18"/>
      <c r="J9" s="18"/>
      <c r="K9" s="16">
        <f t="shared" ref="K9:K74" si="0">SUM(B9:D9)</f>
        <v>515</v>
      </c>
      <c r="L9" s="17"/>
      <c r="M9" s="17"/>
      <c r="N9" s="17"/>
      <c r="O9" s="17"/>
      <c r="P9" s="17"/>
      <c r="Q9" s="17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8">
        <f t="shared" ref="AV9:AV74" si="1">SUM(L9:AU9)</f>
        <v>0</v>
      </c>
      <c r="AW9" s="19">
        <f>AW8+K9-AV9</f>
        <v>4223.8900000000003</v>
      </c>
    </row>
    <row r="10" spans="1:49" x14ac:dyDescent="0.25">
      <c r="A10" s="18"/>
      <c r="B10" s="14">
        <v>20</v>
      </c>
      <c r="C10" s="15"/>
      <c r="D10" s="15"/>
      <c r="E10" s="18"/>
      <c r="F10" s="18"/>
      <c r="G10" s="18"/>
      <c r="H10" s="18"/>
      <c r="I10" s="18"/>
      <c r="J10" s="18"/>
      <c r="K10" s="16">
        <f t="shared" si="0"/>
        <v>20</v>
      </c>
      <c r="L10" s="17"/>
      <c r="M10" s="17"/>
      <c r="N10" s="17"/>
      <c r="O10" s="17"/>
      <c r="P10" s="17"/>
      <c r="Q10" s="17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8">
        <f t="shared" si="1"/>
        <v>0</v>
      </c>
      <c r="AW10" s="19">
        <f t="shared" ref="AW10:AW75" si="2">AW9+K10-AV10</f>
        <v>4243.8900000000003</v>
      </c>
    </row>
    <row r="11" spans="1:49" x14ac:dyDescent="0.25">
      <c r="A11" s="18"/>
      <c r="B11" s="14">
        <v>20</v>
      </c>
      <c r="C11" s="15"/>
      <c r="D11" s="15"/>
      <c r="E11" s="18"/>
      <c r="F11" s="18"/>
      <c r="G11" s="18"/>
      <c r="H11" s="18"/>
      <c r="I11" s="18"/>
      <c r="J11" s="18"/>
      <c r="K11" s="16">
        <f t="shared" si="0"/>
        <v>20</v>
      </c>
      <c r="L11" s="17"/>
      <c r="M11" s="17"/>
      <c r="N11" s="17"/>
      <c r="O11" s="17"/>
      <c r="P11" s="17"/>
      <c r="Q11" s="17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8">
        <f t="shared" si="1"/>
        <v>0</v>
      </c>
      <c r="AW11" s="19">
        <f t="shared" si="2"/>
        <v>4263.8900000000003</v>
      </c>
    </row>
    <row r="12" spans="1:49" x14ac:dyDescent="0.25">
      <c r="A12" s="18"/>
      <c r="B12" s="14">
        <v>50</v>
      </c>
      <c r="C12" s="15"/>
      <c r="D12" s="15"/>
      <c r="E12" s="18"/>
      <c r="F12" s="18"/>
      <c r="G12" s="18"/>
      <c r="H12" s="18"/>
      <c r="I12" s="18"/>
      <c r="J12" s="18"/>
      <c r="K12" s="16">
        <f t="shared" si="0"/>
        <v>50</v>
      </c>
      <c r="L12" s="17"/>
      <c r="M12" s="17"/>
      <c r="N12" s="17"/>
      <c r="O12" s="17"/>
      <c r="P12" s="17"/>
      <c r="Q12" s="17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8">
        <f t="shared" si="1"/>
        <v>0</v>
      </c>
      <c r="AW12" s="19">
        <f t="shared" si="2"/>
        <v>4313.8900000000003</v>
      </c>
    </row>
    <row r="13" spans="1:49" x14ac:dyDescent="0.25">
      <c r="A13" s="13">
        <v>44202</v>
      </c>
      <c r="B13" s="14">
        <v>22</v>
      </c>
      <c r="C13" s="15"/>
      <c r="D13" s="15"/>
      <c r="E13" s="18"/>
      <c r="F13" s="18"/>
      <c r="G13" s="18"/>
      <c r="H13" s="18"/>
      <c r="I13" s="18"/>
      <c r="J13" s="18"/>
      <c r="K13" s="16">
        <f t="shared" si="0"/>
        <v>22</v>
      </c>
      <c r="L13" s="17"/>
      <c r="M13" s="17"/>
      <c r="N13" s="17"/>
      <c r="O13" s="17"/>
      <c r="P13" s="17"/>
      <c r="Q13" s="17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8">
        <f t="shared" si="1"/>
        <v>0</v>
      </c>
      <c r="AW13" s="19">
        <f t="shared" si="2"/>
        <v>4335.8900000000003</v>
      </c>
    </row>
    <row r="14" spans="1:49" x14ac:dyDescent="0.25">
      <c r="A14" s="18"/>
      <c r="B14" s="14">
        <v>50</v>
      </c>
      <c r="C14" s="15"/>
      <c r="D14" s="15"/>
      <c r="E14" s="18"/>
      <c r="F14" s="18"/>
      <c r="G14" s="18"/>
      <c r="H14" s="18"/>
      <c r="I14" s="18"/>
      <c r="J14" s="18"/>
      <c r="K14" s="16">
        <f t="shared" si="0"/>
        <v>50</v>
      </c>
      <c r="L14" s="17"/>
      <c r="M14" s="17"/>
      <c r="N14" s="17"/>
      <c r="O14" s="17"/>
      <c r="P14" s="17"/>
      <c r="Q14" s="17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8">
        <f t="shared" si="1"/>
        <v>0</v>
      </c>
      <c r="AW14" s="19">
        <f t="shared" si="2"/>
        <v>4385.8900000000003</v>
      </c>
    </row>
    <row r="15" spans="1:49" x14ac:dyDescent="0.25">
      <c r="A15" s="13">
        <v>44203</v>
      </c>
      <c r="B15" s="14">
        <v>20</v>
      </c>
      <c r="C15" s="15"/>
      <c r="D15" s="15"/>
      <c r="E15" s="18"/>
      <c r="F15" s="18"/>
      <c r="G15" s="18"/>
      <c r="H15" s="18"/>
      <c r="I15" s="18"/>
      <c r="J15" s="18"/>
      <c r="K15" s="16">
        <f t="shared" si="0"/>
        <v>20</v>
      </c>
      <c r="L15" s="17"/>
      <c r="M15" s="17"/>
      <c r="N15" s="17"/>
      <c r="O15" s="17"/>
      <c r="P15" s="17"/>
      <c r="Q15" s="17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8">
        <f t="shared" si="1"/>
        <v>0</v>
      </c>
      <c r="AW15" s="19">
        <f t="shared" si="2"/>
        <v>4405.8900000000003</v>
      </c>
    </row>
    <row r="16" spans="1:49" x14ac:dyDescent="0.25">
      <c r="A16" s="13">
        <v>44207</v>
      </c>
      <c r="B16" s="14">
        <v>20</v>
      </c>
      <c r="C16" s="15"/>
      <c r="D16" s="15"/>
      <c r="E16" s="18"/>
      <c r="F16" s="18"/>
      <c r="G16" s="18"/>
      <c r="H16" s="18"/>
      <c r="I16" s="18"/>
      <c r="J16" s="18"/>
      <c r="K16" s="16">
        <f t="shared" si="0"/>
        <v>20</v>
      </c>
      <c r="L16" s="17"/>
      <c r="M16" s="17"/>
      <c r="N16" s="17"/>
      <c r="O16" s="17"/>
      <c r="P16" s="17"/>
      <c r="Q16" s="17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8">
        <f t="shared" si="1"/>
        <v>0</v>
      </c>
      <c r="AW16" s="19">
        <f t="shared" si="2"/>
        <v>4425.8900000000003</v>
      </c>
    </row>
    <row r="17" spans="1:49" x14ac:dyDescent="0.25">
      <c r="A17" s="18"/>
      <c r="B17" s="14">
        <v>20</v>
      </c>
      <c r="C17" s="15"/>
      <c r="D17" s="15"/>
      <c r="E17" s="18"/>
      <c r="F17" s="18"/>
      <c r="G17" s="18"/>
      <c r="H17" s="18"/>
      <c r="I17" s="18"/>
      <c r="J17" s="18"/>
      <c r="K17" s="16">
        <f t="shared" si="0"/>
        <v>20</v>
      </c>
      <c r="L17" s="17"/>
      <c r="M17" s="17"/>
      <c r="N17" s="17"/>
      <c r="O17" s="17"/>
      <c r="P17" s="17"/>
      <c r="Q17" s="17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8">
        <f t="shared" si="1"/>
        <v>0</v>
      </c>
      <c r="AW17" s="19">
        <f t="shared" si="2"/>
        <v>4445.8900000000003</v>
      </c>
    </row>
    <row r="18" spans="1:49" x14ac:dyDescent="0.25">
      <c r="A18" s="18"/>
      <c r="B18" s="14">
        <v>20</v>
      </c>
      <c r="C18" s="15"/>
      <c r="D18" s="15"/>
      <c r="E18" s="18"/>
      <c r="F18" s="18"/>
      <c r="G18" s="18"/>
      <c r="H18" s="18"/>
      <c r="I18" s="18"/>
      <c r="J18" s="18"/>
      <c r="K18" s="16">
        <f t="shared" si="0"/>
        <v>20</v>
      </c>
      <c r="L18" s="17"/>
      <c r="M18" s="17"/>
      <c r="N18" s="17"/>
      <c r="O18" s="17"/>
      <c r="P18" s="17"/>
      <c r="Q18" s="17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8">
        <f t="shared" si="1"/>
        <v>0</v>
      </c>
      <c r="AW18" s="19">
        <f t="shared" si="2"/>
        <v>4465.8900000000003</v>
      </c>
    </row>
    <row r="19" spans="1:49" x14ac:dyDescent="0.25">
      <c r="A19" s="18"/>
      <c r="B19" s="14">
        <v>50</v>
      </c>
      <c r="C19" s="15"/>
      <c r="D19" s="15"/>
      <c r="E19" s="18"/>
      <c r="F19" s="18"/>
      <c r="G19" s="18"/>
      <c r="H19" s="18"/>
      <c r="I19" s="18"/>
      <c r="J19" s="18"/>
      <c r="K19" s="16">
        <f t="shared" si="0"/>
        <v>50</v>
      </c>
      <c r="L19" s="17"/>
      <c r="M19" s="17"/>
      <c r="N19" s="17"/>
      <c r="O19" s="17"/>
      <c r="P19" s="17"/>
      <c r="Q19" s="17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>
        <v>92.8</v>
      </c>
      <c r="AP19" s="15"/>
      <c r="AQ19" s="15"/>
      <c r="AR19" s="15"/>
      <c r="AS19" s="15"/>
      <c r="AT19" s="15"/>
      <c r="AU19" s="15"/>
      <c r="AV19" s="18">
        <f t="shared" si="1"/>
        <v>92.8</v>
      </c>
      <c r="AW19" s="19">
        <f t="shared" si="2"/>
        <v>4423.09</v>
      </c>
    </row>
    <row r="20" spans="1:49" x14ac:dyDescent="0.25">
      <c r="A20" s="13">
        <v>44208</v>
      </c>
      <c r="B20" s="14"/>
      <c r="C20" s="15">
        <v>649.5</v>
      </c>
      <c r="D20" s="15"/>
      <c r="E20" s="18"/>
      <c r="F20" s="18"/>
      <c r="G20" s="18"/>
      <c r="H20" s="18"/>
      <c r="I20" s="18"/>
      <c r="J20" s="18"/>
      <c r="K20" s="16">
        <f t="shared" si="0"/>
        <v>649.5</v>
      </c>
      <c r="L20" s="17"/>
      <c r="M20" s="17"/>
      <c r="N20" s="17"/>
      <c r="O20" s="17"/>
      <c r="P20" s="17"/>
      <c r="Q20" s="17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8">
        <f t="shared" si="1"/>
        <v>0</v>
      </c>
      <c r="AW20" s="19">
        <f t="shared" si="2"/>
        <v>5072.59</v>
      </c>
    </row>
    <row r="21" spans="1:49" x14ac:dyDescent="0.25">
      <c r="A21" s="18"/>
      <c r="B21" s="14"/>
      <c r="C21" s="15">
        <v>742.6</v>
      </c>
      <c r="D21" s="15"/>
      <c r="E21" s="18"/>
      <c r="F21" s="18"/>
      <c r="G21" s="18"/>
      <c r="H21" s="18"/>
      <c r="I21" s="18"/>
      <c r="J21" s="18"/>
      <c r="K21" s="16">
        <f t="shared" si="0"/>
        <v>742.6</v>
      </c>
      <c r="L21" s="17"/>
      <c r="M21" s="17"/>
      <c r="N21" s="17"/>
      <c r="O21" s="17"/>
      <c r="P21" s="17"/>
      <c r="Q21" s="17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8">
        <f t="shared" si="1"/>
        <v>0</v>
      </c>
      <c r="AW21" s="19">
        <f t="shared" si="2"/>
        <v>5815.1900000000005</v>
      </c>
    </row>
    <row r="22" spans="1:49" x14ac:dyDescent="0.25">
      <c r="A22" s="13">
        <v>44212</v>
      </c>
      <c r="B22" s="14">
        <v>20</v>
      </c>
      <c r="C22" s="15"/>
      <c r="D22" s="15"/>
      <c r="E22" s="18"/>
      <c r="F22" s="18"/>
      <c r="G22" s="18"/>
      <c r="H22" s="18"/>
      <c r="I22" s="18"/>
      <c r="J22" s="18"/>
      <c r="K22" s="16">
        <f t="shared" si="0"/>
        <v>20</v>
      </c>
      <c r="L22" s="17"/>
      <c r="M22" s="17"/>
      <c r="N22" s="17"/>
      <c r="O22" s="17"/>
      <c r="P22" s="17"/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8">
        <f t="shared" si="1"/>
        <v>0</v>
      </c>
      <c r="AW22" s="19">
        <f t="shared" si="2"/>
        <v>5835.1900000000005</v>
      </c>
    </row>
    <row r="23" spans="1:49" x14ac:dyDescent="0.25">
      <c r="A23" s="13">
        <v>44214</v>
      </c>
      <c r="B23" s="14">
        <v>150</v>
      </c>
      <c r="C23" s="15">
        <v>250</v>
      </c>
      <c r="D23" s="15"/>
      <c r="E23" s="18"/>
      <c r="F23" s="18"/>
      <c r="G23" s="18"/>
      <c r="H23" s="18"/>
      <c r="I23" s="18"/>
      <c r="J23" s="18"/>
      <c r="K23" s="16">
        <f t="shared" si="0"/>
        <v>400</v>
      </c>
      <c r="L23" s="17"/>
      <c r="M23" s="17"/>
      <c r="N23" s="17"/>
      <c r="O23" s="17"/>
      <c r="P23" s="17"/>
      <c r="Q23" s="17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8">
        <f t="shared" si="1"/>
        <v>0</v>
      </c>
      <c r="AW23" s="19">
        <f t="shared" si="2"/>
        <v>6235.1900000000005</v>
      </c>
    </row>
    <row r="24" spans="1:49" x14ac:dyDescent="0.25">
      <c r="A24" s="18"/>
      <c r="B24" s="14">
        <v>20</v>
      </c>
      <c r="C24" s="15">
        <v>410</v>
      </c>
      <c r="D24" s="15"/>
      <c r="E24" s="18"/>
      <c r="F24" s="18"/>
      <c r="G24" s="18"/>
      <c r="H24" s="18"/>
      <c r="I24" s="18"/>
      <c r="J24" s="18"/>
      <c r="K24" s="16">
        <f t="shared" si="0"/>
        <v>430</v>
      </c>
      <c r="L24" s="17"/>
      <c r="M24" s="17"/>
      <c r="N24" s="17"/>
      <c r="O24" s="17"/>
      <c r="P24" s="17"/>
      <c r="Q24" s="17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8">
        <f t="shared" si="1"/>
        <v>0</v>
      </c>
      <c r="AW24" s="19">
        <f t="shared" si="2"/>
        <v>6665.1900000000005</v>
      </c>
    </row>
    <row r="25" spans="1:49" x14ac:dyDescent="0.25">
      <c r="A25" s="18"/>
      <c r="B25" s="14">
        <v>20</v>
      </c>
      <c r="C25" s="15"/>
      <c r="D25" s="15"/>
      <c r="E25" s="18"/>
      <c r="F25" s="18"/>
      <c r="G25" s="18"/>
      <c r="H25" s="18"/>
      <c r="I25" s="18"/>
      <c r="J25" s="18"/>
      <c r="K25" s="16">
        <f t="shared" si="0"/>
        <v>20</v>
      </c>
      <c r="L25" s="17"/>
      <c r="M25" s="17"/>
      <c r="N25" s="17"/>
      <c r="O25" s="17"/>
      <c r="P25" s="17"/>
      <c r="Q25" s="17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8">
        <f t="shared" si="1"/>
        <v>0</v>
      </c>
      <c r="AW25" s="19">
        <f t="shared" si="2"/>
        <v>6685.1900000000005</v>
      </c>
    </row>
    <row r="26" spans="1:49" x14ac:dyDescent="0.25">
      <c r="A26" s="18"/>
      <c r="B26" s="14">
        <v>50</v>
      </c>
      <c r="C26" s="15"/>
      <c r="D26" s="15"/>
      <c r="E26" s="18"/>
      <c r="F26" s="18"/>
      <c r="G26" s="18"/>
      <c r="H26" s="18"/>
      <c r="I26" s="18"/>
      <c r="J26" s="18"/>
      <c r="K26" s="16">
        <f t="shared" si="0"/>
        <v>50</v>
      </c>
      <c r="L26" s="17"/>
      <c r="M26" s="17"/>
      <c r="N26" s="17"/>
      <c r="O26" s="17"/>
      <c r="P26" s="17"/>
      <c r="Q26" s="17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8">
        <f t="shared" si="1"/>
        <v>0</v>
      </c>
      <c r="AW26" s="19">
        <f t="shared" si="2"/>
        <v>6735.1900000000005</v>
      </c>
    </row>
    <row r="27" spans="1:49" x14ac:dyDescent="0.25">
      <c r="A27" s="18"/>
      <c r="B27" s="14">
        <v>150</v>
      </c>
      <c r="C27" s="15"/>
      <c r="D27" s="15"/>
      <c r="E27" s="18"/>
      <c r="F27" s="18"/>
      <c r="G27" s="18"/>
      <c r="H27" s="18"/>
      <c r="I27" s="18"/>
      <c r="J27" s="18"/>
      <c r="K27" s="16">
        <f t="shared" si="0"/>
        <v>150</v>
      </c>
      <c r="L27" s="17"/>
      <c r="M27" s="17"/>
      <c r="N27" s="17"/>
      <c r="O27" s="17"/>
      <c r="P27" s="17"/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>
        <v>107.1</v>
      </c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8">
        <f t="shared" si="1"/>
        <v>107.1</v>
      </c>
      <c r="AW27" s="19">
        <f t="shared" si="2"/>
        <v>6778.09</v>
      </c>
    </row>
    <row r="28" spans="1:49" x14ac:dyDescent="0.25">
      <c r="A28" s="13">
        <v>44215</v>
      </c>
      <c r="B28" s="14">
        <v>12</v>
      </c>
      <c r="C28" s="15">
        <v>570</v>
      </c>
      <c r="D28" s="15"/>
      <c r="E28" s="18"/>
      <c r="F28" s="18"/>
      <c r="G28" s="18"/>
      <c r="H28" s="18"/>
      <c r="I28" s="18"/>
      <c r="J28" s="18"/>
      <c r="K28" s="16">
        <f t="shared" si="0"/>
        <v>582</v>
      </c>
      <c r="L28" s="17"/>
      <c r="M28" s="17"/>
      <c r="N28" s="17"/>
      <c r="O28" s="17"/>
      <c r="P28" s="17"/>
      <c r="Q28" s="17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8">
        <f t="shared" si="1"/>
        <v>0</v>
      </c>
      <c r="AW28" s="19">
        <f t="shared" si="2"/>
        <v>7360.09</v>
      </c>
    </row>
    <row r="29" spans="1:49" x14ac:dyDescent="0.25">
      <c r="A29" s="18"/>
      <c r="B29" s="14">
        <v>60</v>
      </c>
      <c r="C29" s="15"/>
      <c r="D29" s="15"/>
      <c r="E29" s="18"/>
      <c r="F29" s="18"/>
      <c r="G29" s="18"/>
      <c r="H29" s="18"/>
      <c r="I29" s="18"/>
      <c r="J29" s="18"/>
      <c r="K29" s="16">
        <f t="shared" si="0"/>
        <v>60</v>
      </c>
      <c r="L29" s="17"/>
      <c r="M29" s="17"/>
      <c r="N29" s="17"/>
      <c r="O29" s="17"/>
      <c r="P29" s="17"/>
      <c r="Q29" s="17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8">
        <f t="shared" si="1"/>
        <v>0</v>
      </c>
      <c r="AW29" s="19">
        <f t="shared" si="2"/>
        <v>7420.09</v>
      </c>
    </row>
    <row r="30" spans="1:49" x14ac:dyDescent="0.25">
      <c r="A30" s="13">
        <v>44216</v>
      </c>
      <c r="B30" s="14"/>
      <c r="C30" s="15"/>
      <c r="D30" s="15"/>
      <c r="E30" s="18"/>
      <c r="F30" s="18"/>
      <c r="G30" s="18"/>
      <c r="H30" s="18"/>
      <c r="I30" s="18"/>
      <c r="J30" s="18"/>
      <c r="K30" s="16">
        <f t="shared" si="0"/>
        <v>0</v>
      </c>
      <c r="L30" s="17"/>
      <c r="M30" s="17"/>
      <c r="N30" s="17"/>
      <c r="O30" s="17"/>
      <c r="P30" s="17"/>
      <c r="Q30" s="17"/>
      <c r="R30" s="15"/>
      <c r="S30" s="15"/>
      <c r="T30" s="15"/>
      <c r="U30" s="15"/>
      <c r="V30" s="15"/>
      <c r="W30" s="15"/>
      <c r="X30" s="15">
        <v>61.1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>
        <v>45</v>
      </c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8">
        <f t="shared" si="1"/>
        <v>106.1</v>
      </c>
      <c r="AW30" s="19">
        <f t="shared" si="2"/>
        <v>7313.99</v>
      </c>
    </row>
    <row r="31" spans="1:49" x14ac:dyDescent="0.25">
      <c r="A31" s="13">
        <v>44217</v>
      </c>
      <c r="B31" s="14"/>
      <c r="C31" s="15"/>
      <c r="D31" s="15"/>
      <c r="E31" s="18"/>
      <c r="F31" s="18"/>
      <c r="G31" s="18"/>
      <c r="H31" s="18"/>
      <c r="I31" s="18"/>
      <c r="J31" s="18"/>
      <c r="K31" s="16">
        <f t="shared" si="0"/>
        <v>0</v>
      </c>
      <c r="L31" s="17"/>
      <c r="M31" s="17"/>
      <c r="N31" s="17"/>
      <c r="O31" s="17">
        <v>4500</v>
      </c>
      <c r="P31" s="17"/>
      <c r="Q31" s="17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>
        <v>484.95</v>
      </c>
      <c r="AP31" s="15"/>
      <c r="AQ31" s="15"/>
      <c r="AR31" s="15"/>
      <c r="AS31" s="15"/>
      <c r="AT31" s="15"/>
      <c r="AU31" s="15"/>
      <c r="AV31" s="18">
        <f t="shared" si="1"/>
        <v>4984.95</v>
      </c>
      <c r="AW31" s="19">
        <f t="shared" si="2"/>
        <v>2329.04</v>
      </c>
    </row>
    <row r="32" spans="1:49" x14ac:dyDescent="0.25">
      <c r="A32" s="13">
        <v>44221</v>
      </c>
      <c r="B32" s="14">
        <v>20</v>
      </c>
      <c r="C32" s="15">
        <v>210</v>
      </c>
      <c r="D32" s="15"/>
      <c r="E32" s="18"/>
      <c r="F32" s="18"/>
      <c r="G32" s="18"/>
      <c r="H32" s="18"/>
      <c r="I32" s="18"/>
      <c r="J32" s="18"/>
      <c r="K32" s="16">
        <f t="shared" si="0"/>
        <v>230</v>
      </c>
      <c r="L32" s="17"/>
      <c r="M32" s="17"/>
      <c r="N32" s="17"/>
      <c r="O32" s="17"/>
      <c r="P32" s="17"/>
      <c r="Q32" s="17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8">
        <f t="shared" si="1"/>
        <v>0</v>
      </c>
      <c r="AW32" s="19">
        <f t="shared" si="2"/>
        <v>2559.04</v>
      </c>
    </row>
    <row r="33" spans="1:49" x14ac:dyDescent="0.25">
      <c r="A33" s="18"/>
      <c r="B33" s="14">
        <v>20</v>
      </c>
      <c r="C33" s="15">
        <v>890</v>
      </c>
      <c r="D33" s="15"/>
      <c r="E33" s="18"/>
      <c r="F33" s="18"/>
      <c r="G33" s="18"/>
      <c r="H33" s="18"/>
      <c r="I33" s="18"/>
      <c r="J33" s="18"/>
      <c r="K33" s="16">
        <f t="shared" si="0"/>
        <v>910</v>
      </c>
      <c r="L33" s="17"/>
      <c r="M33" s="17"/>
      <c r="N33" s="17"/>
      <c r="O33" s="17"/>
      <c r="P33" s="17"/>
      <c r="Q33" s="17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8">
        <f t="shared" si="1"/>
        <v>0</v>
      </c>
      <c r="AW33" s="19">
        <f t="shared" si="2"/>
        <v>3469.04</v>
      </c>
    </row>
    <row r="34" spans="1:49" x14ac:dyDescent="0.25">
      <c r="A34" s="18"/>
      <c r="B34" s="14">
        <v>50</v>
      </c>
      <c r="C34" s="15"/>
      <c r="D34" s="15"/>
      <c r="E34" s="18"/>
      <c r="F34" s="18"/>
      <c r="G34" s="18"/>
      <c r="H34" s="18"/>
      <c r="I34" s="18"/>
      <c r="J34" s="18"/>
      <c r="K34" s="16">
        <f t="shared" si="0"/>
        <v>50</v>
      </c>
      <c r="L34" s="17"/>
      <c r="M34" s="17"/>
      <c r="N34" s="17"/>
      <c r="O34" s="17"/>
      <c r="P34" s="17"/>
      <c r="Q34" s="17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8">
        <f t="shared" si="1"/>
        <v>0</v>
      </c>
      <c r="AW34" s="19">
        <f t="shared" si="2"/>
        <v>3519.04</v>
      </c>
    </row>
    <row r="35" spans="1:49" x14ac:dyDescent="0.25">
      <c r="A35" s="18"/>
      <c r="B35" s="14">
        <v>66</v>
      </c>
      <c r="C35" s="15"/>
      <c r="D35" s="15"/>
      <c r="E35" s="18"/>
      <c r="F35" s="18"/>
      <c r="G35" s="18"/>
      <c r="H35" s="18"/>
      <c r="I35" s="18"/>
      <c r="J35" s="18"/>
      <c r="K35" s="16">
        <f t="shared" si="0"/>
        <v>66</v>
      </c>
      <c r="L35" s="17"/>
      <c r="M35" s="17"/>
      <c r="N35" s="17"/>
      <c r="O35" s="17"/>
      <c r="P35" s="17"/>
      <c r="Q35" s="17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8">
        <f t="shared" si="1"/>
        <v>0</v>
      </c>
      <c r="AW35" s="19">
        <f t="shared" si="2"/>
        <v>3585.04</v>
      </c>
    </row>
    <row r="36" spans="1:49" x14ac:dyDescent="0.25">
      <c r="A36" s="22"/>
      <c r="B36" s="23">
        <v>70</v>
      </c>
      <c r="C36" s="24"/>
      <c r="D36" s="24"/>
      <c r="E36" s="22"/>
      <c r="F36" s="22"/>
      <c r="G36" s="22"/>
      <c r="H36" s="22"/>
      <c r="I36" s="22"/>
      <c r="J36" s="22"/>
      <c r="K36" s="25">
        <f t="shared" si="0"/>
        <v>70</v>
      </c>
      <c r="L36" s="26"/>
      <c r="M36" s="26"/>
      <c r="N36" s="26"/>
      <c r="O36" s="26"/>
      <c r="P36" s="26"/>
      <c r="Q36" s="26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2">
        <f t="shared" si="1"/>
        <v>0</v>
      </c>
      <c r="AW36" s="27">
        <f t="shared" si="2"/>
        <v>3655.04</v>
      </c>
    </row>
    <row r="37" spans="1:49" x14ac:dyDescent="0.25">
      <c r="A37" s="34"/>
      <c r="B37" s="35">
        <f>SUM(B8:B36)</f>
        <v>1050</v>
      </c>
      <c r="C37" s="35">
        <f t="shared" ref="C37:AV37" si="3">SUM(C8:C36)</f>
        <v>4187.1000000000004</v>
      </c>
      <c r="D37" s="35">
        <f t="shared" si="3"/>
        <v>0</v>
      </c>
      <c r="E37" s="35">
        <f t="shared" si="3"/>
        <v>0</v>
      </c>
      <c r="F37" s="35"/>
      <c r="G37" s="35">
        <f t="shared" si="3"/>
        <v>0</v>
      </c>
      <c r="H37" s="35"/>
      <c r="I37" s="35"/>
      <c r="J37" s="35"/>
      <c r="K37" s="35">
        <f t="shared" si="3"/>
        <v>5237.1000000000004</v>
      </c>
      <c r="L37" s="35">
        <f t="shared" si="3"/>
        <v>50</v>
      </c>
      <c r="M37" s="35"/>
      <c r="N37" s="35"/>
      <c r="O37" s="35">
        <f t="shared" si="3"/>
        <v>4500</v>
      </c>
      <c r="P37" s="35">
        <f t="shared" si="3"/>
        <v>0</v>
      </c>
      <c r="Q37" s="35">
        <f t="shared" si="3"/>
        <v>0</v>
      </c>
      <c r="R37" s="35">
        <f t="shared" si="3"/>
        <v>0</v>
      </c>
      <c r="S37" s="35">
        <f t="shared" si="3"/>
        <v>0</v>
      </c>
      <c r="T37" s="35">
        <f t="shared" si="3"/>
        <v>0</v>
      </c>
      <c r="U37" s="35">
        <f t="shared" si="3"/>
        <v>0</v>
      </c>
      <c r="V37" s="35">
        <f t="shared" si="3"/>
        <v>0</v>
      </c>
      <c r="W37" s="35">
        <f t="shared" si="3"/>
        <v>0</v>
      </c>
      <c r="X37" s="35">
        <f t="shared" si="3"/>
        <v>61.1</v>
      </c>
      <c r="Y37" s="35">
        <f t="shared" si="3"/>
        <v>0</v>
      </c>
      <c r="Z37" s="35">
        <f t="shared" si="3"/>
        <v>0</v>
      </c>
      <c r="AA37" s="35">
        <f t="shared" si="3"/>
        <v>199.13</v>
      </c>
      <c r="AB37" s="35"/>
      <c r="AC37" s="35"/>
      <c r="AD37" s="35">
        <f t="shared" si="3"/>
        <v>0</v>
      </c>
      <c r="AE37" s="35">
        <f t="shared" si="3"/>
        <v>360</v>
      </c>
      <c r="AF37" s="35">
        <f t="shared" si="3"/>
        <v>337.1</v>
      </c>
      <c r="AG37" s="35">
        <f t="shared" si="3"/>
        <v>0</v>
      </c>
      <c r="AH37" s="35">
        <f t="shared" si="3"/>
        <v>0</v>
      </c>
      <c r="AI37" s="35">
        <f t="shared" si="3"/>
        <v>45</v>
      </c>
      <c r="AJ37" s="35">
        <f t="shared" si="3"/>
        <v>0</v>
      </c>
      <c r="AK37" s="35">
        <f t="shared" si="3"/>
        <v>0</v>
      </c>
      <c r="AL37" s="35">
        <f t="shared" si="3"/>
        <v>0</v>
      </c>
      <c r="AM37" s="35">
        <f t="shared" si="3"/>
        <v>0</v>
      </c>
      <c r="AN37" s="35">
        <f t="shared" si="3"/>
        <v>0</v>
      </c>
      <c r="AO37" s="35">
        <f t="shared" si="3"/>
        <v>1427.75</v>
      </c>
      <c r="AP37" s="35"/>
      <c r="AQ37" s="35">
        <f t="shared" si="3"/>
        <v>0</v>
      </c>
      <c r="AR37" s="35">
        <f t="shared" si="3"/>
        <v>0</v>
      </c>
      <c r="AS37" s="35">
        <f t="shared" si="3"/>
        <v>0</v>
      </c>
      <c r="AT37" s="35">
        <f t="shared" si="3"/>
        <v>0</v>
      </c>
      <c r="AU37" s="35">
        <f t="shared" si="3"/>
        <v>0</v>
      </c>
      <c r="AV37" s="35">
        <f t="shared" si="3"/>
        <v>6980.08</v>
      </c>
      <c r="AW37" s="37"/>
    </row>
    <row r="38" spans="1:49" x14ac:dyDescent="0.25">
      <c r="A38" s="46">
        <v>44228</v>
      </c>
      <c r="B38" s="29">
        <v>20</v>
      </c>
      <c r="C38" s="30"/>
      <c r="D38" s="30"/>
      <c r="E38" s="28"/>
      <c r="F38" s="28"/>
      <c r="G38" s="28"/>
      <c r="H38" s="28"/>
      <c r="I38" s="28"/>
      <c r="J38" s="28"/>
      <c r="K38" s="31">
        <f t="shared" si="0"/>
        <v>20</v>
      </c>
      <c r="L38" s="32"/>
      <c r="M38" s="32"/>
      <c r="N38" s="32"/>
      <c r="O38" s="32"/>
      <c r="P38" s="32"/>
      <c r="Q38" s="32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28">
        <f t="shared" si="1"/>
        <v>0</v>
      </c>
      <c r="AW38" s="33">
        <v>3675.04</v>
      </c>
    </row>
    <row r="39" spans="1:49" x14ac:dyDescent="0.25">
      <c r="A39" s="18"/>
      <c r="B39" s="14">
        <v>20</v>
      </c>
      <c r="C39" s="15"/>
      <c r="D39" s="15"/>
      <c r="E39" s="18"/>
      <c r="F39" s="18"/>
      <c r="G39" s="18"/>
      <c r="H39" s="18"/>
      <c r="I39" s="18"/>
      <c r="J39" s="18"/>
      <c r="K39" s="16">
        <f t="shared" si="0"/>
        <v>20</v>
      </c>
      <c r="L39" s="17"/>
      <c r="M39" s="17"/>
      <c r="N39" s="17"/>
      <c r="O39" s="17"/>
      <c r="P39" s="17"/>
      <c r="Q39" s="17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8">
        <f t="shared" si="1"/>
        <v>0</v>
      </c>
      <c r="AW39" s="19">
        <f t="shared" si="2"/>
        <v>3695.04</v>
      </c>
    </row>
    <row r="40" spans="1:49" x14ac:dyDescent="0.25">
      <c r="A40" s="18"/>
      <c r="B40" s="14">
        <v>50</v>
      </c>
      <c r="C40" s="15"/>
      <c r="D40" s="15"/>
      <c r="E40" s="18"/>
      <c r="F40" s="18"/>
      <c r="G40" s="18"/>
      <c r="H40" s="18"/>
      <c r="I40" s="18"/>
      <c r="J40" s="18"/>
      <c r="K40" s="16">
        <f t="shared" si="0"/>
        <v>50</v>
      </c>
      <c r="L40" s="17"/>
      <c r="M40" s="17"/>
      <c r="N40" s="17"/>
      <c r="O40" s="17"/>
      <c r="P40" s="17"/>
      <c r="Q40" s="17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8">
        <f t="shared" si="1"/>
        <v>0</v>
      </c>
      <c r="AW40" s="19">
        <f t="shared" si="2"/>
        <v>3745.04</v>
      </c>
    </row>
    <row r="41" spans="1:49" x14ac:dyDescent="0.25">
      <c r="A41" s="13">
        <v>44232</v>
      </c>
      <c r="B41" s="14">
        <v>50</v>
      </c>
      <c r="C41" s="15"/>
      <c r="D41" s="15"/>
      <c r="E41" s="18"/>
      <c r="F41" s="18"/>
      <c r="G41" s="18"/>
      <c r="H41" s="18"/>
      <c r="I41" s="18"/>
      <c r="J41" s="18"/>
      <c r="K41" s="16">
        <f t="shared" si="0"/>
        <v>50</v>
      </c>
      <c r="L41" s="17"/>
      <c r="M41" s="17"/>
      <c r="N41" s="17"/>
      <c r="O41" s="17"/>
      <c r="P41" s="17"/>
      <c r="Q41" s="17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8">
        <f t="shared" si="1"/>
        <v>0</v>
      </c>
      <c r="AW41" s="19">
        <f t="shared" si="2"/>
        <v>3795.04</v>
      </c>
    </row>
    <row r="42" spans="1:49" x14ac:dyDescent="0.25">
      <c r="A42" s="13">
        <v>44235</v>
      </c>
      <c r="B42" s="14">
        <v>15</v>
      </c>
      <c r="C42" s="15">
        <v>450</v>
      </c>
      <c r="D42" s="15"/>
      <c r="E42" s="18"/>
      <c r="F42" s="18"/>
      <c r="G42" s="18"/>
      <c r="H42" s="18"/>
      <c r="I42" s="18"/>
      <c r="J42" s="18"/>
      <c r="K42" s="16">
        <f t="shared" si="0"/>
        <v>465</v>
      </c>
      <c r="L42" s="17"/>
      <c r="M42" s="17"/>
      <c r="N42" s="17"/>
      <c r="O42" s="17"/>
      <c r="P42" s="17"/>
      <c r="Q42" s="17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8">
        <f t="shared" si="1"/>
        <v>0</v>
      </c>
      <c r="AW42" s="19">
        <f t="shared" si="2"/>
        <v>4260.04</v>
      </c>
    </row>
    <row r="43" spans="1:49" x14ac:dyDescent="0.25">
      <c r="A43" s="18"/>
      <c r="B43" s="14">
        <v>20</v>
      </c>
      <c r="C43" s="15"/>
      <c r="D43" s="15"/>
      <c r="E43" s="18"/>
      <c r="F43" s="18"/>
      <c r="G43" s="18"/>
      <c r="H43" s="18"/>
      <c r="I43" s="18"/>
      <c r="J43" s="18"/>
      <c r="K43" s="16">
        <f t="shared" si="0"/>
        <v>20</v>
      </c>
      <c r="L43" s="17"/>
      <c r="M43" s="17"/>
      <c r="N43" s="17"/>
      <c r="O43" s="17"/>
      <c r="P43" s="17"/>
      <c r="Q43" s="17"/>
      <c r="R43" s="15"/>
      <c r="S43" s="15"/>
      <c r="T43" s="15"/>
      <c r="U43" s="15"/>
      <c r="V43" s="15"/>
      <c r="W43" s="15"/>
      <c r="X43" s="15"/>
      <c r="Y43" s="15">
        <v>143</v>
      </c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>
        <v>104</v>
      </c>
      <c r="AP43" s="15"/>
      <c r="AQ43" s="15"/>
      <c r="AR43" s="15"/>
      <c r="AS43" s="15"/>
      <c r="AT43" s="15">
        <v>26</v>
      </c>
      <c r="AU43" s="15"/>
      <c r="AV43" s="18">
        <f>SUM(L43:AT43)</f>
        <v>273</v>
      </c>
      <c r="AW43" s="19">
        <f t="shared" si="2"/>
        <v>4007.04</v>
      </c>
    </row>
    <row r="44" spans="1:49" x14ac:dyDescent="0.25">
      <c r="A44" s="18"/>
      <c r="B44" s="14">
        <v>20</v>
      </c>
      <c r="C44" s="15"/>
      <c r="D44" s="15"/>
      <c r="E44" s="18"/>
      <c r="F44" s="18"/>
      <c r="G44" s="18"/>
      <c r="H44" s="18"/>
      <c r="I44" s="18"/>
      <c r="J44" s="18"/>
      <c r="K44" s="16">
        <f t="shared" si="0"/>
        <v>20</v>
      </c>
      <c r="L44" s="17"/>
      <c r="M44" s="17"/>
      <c r="N44" s="17"/>
      <c r="O44" s="17"/>
      <c r="P44" s="17"/>
      <c r="Q44" s="17"/>
      <c r="R44" s="15"/>
      <c r="S44" s="15"/>
      <c r="T44" s="15"/>
      <c r="U44" s="15"/>
      <c r="V44" s="15"/>
      <c r="W44" s="15"/>
      <c r="X44" s="15">
        <v>237.98</v>
      </c>
      <c r="Y44" s="15">
        <v>143</v>
      </c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>
        <v>103.99</v>
      </c>
      <c r="AP44" s="15"/>
      <c r="AQ44" s="15"/>
      <c r="AR44" s="15"/>
      <c r="AS44" s="15"/>
      <c r="AT44" s="15">
        <v>177.01</v>
      </c>
      <c r="AU44" s="15"/>
      <c r="AV44" s="18">
        <f>SUM(L44:AT44)</f>
        <v>661.98</v>
      </c>
      <c r="AW44" s="19">
        <f t="shared" si="2"/>
        <v>3365.06</v>
      </c>
    </row>
    <row r="45" spans="1:49" x14ac:dyDescent="0.25">
      <c r="A45" s="13">
        <v>44236</v>
      </c>
      <c r="B45" s="14">
        <v>15</v>
      </c>
      <c r="C45" s="15"/>
      <c r="D45" s="15"/>
      <c r="E45" s="18"/>
      <c r="F45" s="18"/>
      <c r="G45" s="18"/>
      <c r="H45" s="18"/>
      <c r="I45" s="18"/>
      <c r="J45" s="18"/>
      <c r="K45" s="16">
        <f t="shared" si="0"/>
        <v>15</v>
      </c>
      <c r="L45" s="17"/>
      <c r="M45" s="17"/>
      <c r="N45" s="17"/>
      <c r="O45" s="17"/>
      <c r="P45" s="17"/>
      <c r="Q45" s="17"/>
      <c r="R45" s="15">
        <v>600</v>
      </c>
      <c r="S45" s="15"/>
      <c r="T45" s="15"/>
      <c r="U45" s="15"/>
      <c r="V45" s="15"/>
      <c r="W45" s="15"/>
      <c r="X45" s="15"/>
      <c r="Y45" s="15"/>
      <c r="Z45" s="15">
        <v>106.68</v>
      </c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8">
        <f t="shared" si="1"/>
        <v>706.68000000000006</v>
      </c>
      <c r="AW45" s="19">
        <f t="shared" si="2"/>
        <v>2673.38</v>
      </c>
    </row>
    <row r="46" spans="1:49" x14ac:dyDescent="0.25">
      <c r="A46" s="13">
        <v>44242</v>
      </c>
      <c r="B46" s="14">
        <v>20</v>
      </c>
      <c r="C46" s="15">
        <v>531.15</v>
      </c>
      <c r="D46" s="15"/>
      <c r="E46" s="18"/>
      <c r="F46" s="18"/>
      <c r="G46" s="18"/>
      <c r="H46" s="18"/>
      <c r="I46" s="18"/>
      <c r="J46" s="18"/>
      <c r="K46" s="16">
        <f t="shared" si="0"/>
        <v>551.15</v>
      </c>
      <c r="L46" s="17"/>
      <c r="M46" s="17"/>
      <c r="N46" s="17"/>
      <c r="O46" s="17"/>
      <c r="P46" s="17"/>
      <c r="Q46" s="17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8">
        <f t="shared" si="1"/>
        <v>0</v>
      </c>
      <c r="AW46" s="19">
        <f t="shared" si="2"/>
        <v>3224.53</v>
      </c>
    </row>
    <row r="47" spans="1:49" x14ac:dyDescent="0.25">
      <c r="A47" s="18"/>
      <c r="B47" s="14">
        <v>20</v>
      </c>
      <c r="C47" s="15">
        <v>25</v>
      </c>
      <c r="D47" s="15"/>
      <c r="E47" s="18"/>
      <c r="F47" s="18"/>
      <c r="G47" s="18"/>
      <c r="H47" s="18"/>
      <c r="I47" s="18"/>
      <c r="J47" s="18"/>
      <c r="K47" s="16">
        <f t="shared" si="0"/>
        <v>45</v>
      </c>
      <c r="L47" s="17"/>
      <c r="M47" s="17"/>
      <c r="N47" s="17"/>
      <c r="O47" s="17"/>
      <c r="P47" s="17"/>
      <c r="Q47" s="17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8">
        <f t="shared" si="1"/>
        <v>0</v>
      </c>
      <c r="AW47" s="19">
        <f t="shared" si="2"/>
        <v>3269.53</v>
      </c>
    </row>
    <row r="48" spans="1:49" x14ac:dyDescent="0.25">
      <c r="A48" s="18"/>
      <c r="B48" s="14">
        <v>40</v>
      </c>
      <c r="C48" s="15"/>
      <c r="D48" s="15"/>
      <c r="E48" s="18"/>
      <c r="F48" s="18"/>
      <c r="G48" s="18"/>
      <c r="H48" s="18"/>
      <c r="I48" s="18"/>
      <c r="J48" s="18"/>
      <c r="K48" s="16">
        <f t="shared" si="0"/>
        <v>40</v>
      </c>
      <c r="L48" s="17"/>
      <c r="M48" s="17"/>
      <c r="N48" s="17"/>
      <c r="O48" s="17"/>
      <c r="P48" s="17"/>
      <c r="Q48" s="17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8">
        <f t="shared" si="1"/>
        <v>0</v>
      </c>
      <c r="AW48" s="19">
        <f t="shared" si="2"/>
        <v>3309.53</v>
      </c>
    </row>
    <row r="49" spans="1:49" x14ac:dyDescent="0.25">
      <c r="A49" s="18"/>
      <c r="B49" s="14">
        <v>50</v>
      </c>
      <c r="C49" s="15"/>
      <c r="D49" s="15"/>
      <c r="E49" s="18"/>
      <c r="F49" s="18"/>
      <c r="G49" s="18"/>
      <c r="H49" s="18"/>
      <c r="I49" s="18"/>
      <c r="J49" s="18"/>
      <c r="K49" s="16">
        <f t="shared" si="0"/>
        <v>50</v>
      </c>
      <c r="L49" s="17"/>
      <c r="M49" s="17"/>
      <c r="N49" s="17"/>
      <c r="O49" s="17"/>
      <c r="P49" s="17"/>
      <c r="Q49" s="17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8">
        <f t="shared" si="1"/>
        <v>0</v>
      </c>
      <c r="AW49" s="19">
        <f t="shared" si="2"/>
        <v>3359.53</v>
      </c>
    </row>
    <row r="50" spans="1:49" x14ac:dyDescent="0.25">
      <c r="A50" s="18"/>
      <c r="B50" s="14">
        <v>165</v>
      </c>
      <c r="C50" s="15"/>
      <c r="D50" s="15"/>
      <c r="E50" s="18"/>
      <c r="F50" s="18"/>
      <c r="G50" s="18"/>
      <c r="H50" s="18"/>
      <c r="I50" s="18"/>
      <c r="J50" s="18"/>
      <c r="K50" s="16">
        <f t="shared" si="0"/>
        <v>165</v>
      </c>
      <c r="L50" s="17"/>
      <c r="M50" s="17"/>
      <c r="N50" s="17"/>
      <c r="O50" s="17"/>
      <c r="P50" s="17"/>
      <c r="Q50" s="17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8">
        <f t="shared" si="1"/>
        <v>0</v>
      </c>
      <c r="AW50" s="19">
        <f t="shared" si="2"/>
        <v>3524.53</v>
      </c>
    </row>
    <row r="51" spans="1:49" x14ac:dyDescent="0.25">
      <c r="A51" s="13">
        <v>44249</v>
      </c>
      <c r="B51" s="14">
        <v>90</v>
      </c>
      <c r="C51" s="15">
        <v>844.3</v>
      </c>
      <c r="D51" s="15"/>
      <c r="E51" s="18"/>
      <c r="F51" s="18"/>
      <c r="G51" s="18"/>
      <c r="H51" s="18"/>
      <c r="I51" s="18"/>
      <c r="J51" s="18"/>
      <c r="K51" s="16">
        <f t="shared" si="0"/>
        <v>934.3</v>
      </c>
      <c r="L51" s="17"/>
      <c r="M51" s="17"/>
      <c r="N51" s="17"/>
      <c r="O51" s="17"/>
      <c r="P51" s="17"/>
      <c r="Q51" s="17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8">
        <f t="shared" si="1"/>
        <v>0</v>
      </c>
      <c r="AW51" s="19">
        <f t="shared" si="2"/>
        <v>4458.83</v>
      </c>
    </row>
    <row r="52" spans="1:49" x14ac:dyDescent="0.25">
      <c r="A52" s="18"/>
      <c r="B52" s="14">
        <v>20</v>
      </c>
      <c r="C52" s="15">
        <v>260</v>
      </c>
      <c r="D52" s="15"/>
      <c r="E52" s="18"/>
      <c r="F52" s="18"/>
      <c r="G52" s="18"/>
      <c r="H52" s="18"/>
      <c r="I52" s="18"/>
      <c r="J52" s="18"/>
      <c r="K52" s="16">
        <f t="shared" si="0"/>
        <v>280</v>
      </c>
      <c r="L52" s="17"/>
      <c r="M52" s="17"/>
      <c r="N52" s="17"/>
      <c r="O52" s="17"/>
      <c r="P52" s="17"/>
      <c r="Q52" s="17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8">
        <f t="shared" si="1"/>
        <v>0</v>
      </c>
      <c r="AW52" s="19">
        <f t="shared" si="2"/>
        <v>4738.83</v>
      </c>
    </row>
    <row r="53" spans="1:49" x14ac:dyDescent="0.25">
      <c r="A53" s="18"/>
      <c r="B53" s="14">
        <v>20</v>
      </c>
      <c r="C53" s="15"/>
      <c r="D53" s="15"/>
      <c r="E53" s="18"/>
      <c r="F53" s="18"/>
      <c r="G53" s="18"/>
      <c r="H53" s="18"/>
      <c r="I53" s="18"/>
      <c r="J53" s="18"/>
      <c r="K53" s="16">
        <f t="shared" si="0"/>
        <v>20</v>
      </c>
      <c r="L53" s="17"/>
      <c r="M53" s="17"/>
      <c r="N53" s="17"/>
      <c r="O53" s="17"/>
      <c r="P53" s="17"/>
      <c r="Q53" s="17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8">
        <f t="shared" si="1"/>
        <v>0</v>
      </c>
      <c r="AW53" s="19">
        <f t="shared" si="2"/>
        <v>4758.83</v>
      </c>
    </row>
    <row r="54" spans="1:49" x14ac:dyDescent="0.25">
      <c r="A54" s="18"/>
      <c r="B54" s="14">
        <v>100</v>
      </c>
      <c r="C54" s="15"/>
      <c r="D54" s="15"/>
      <c r="E54" s="18"/>
      <c r="F54" s="18"/>
      <c r="G54" s="18"/>
      <c r="H54" s="18"/>
      <c r="I54" s="18"/>
      <c r="J54" s="18"/>
      <c r="K54" s="16">
        <f t="shared" si="0"/>
        <v>100</v>
      </c>
      <c r="L54" s="17"/>
      <c r="M54" s="17"/>
      <c r="N54" s="17"/>
      <c r="O54" s="17"/>
      <c r="P54" s="17"/>
      <c r="Q54" s="17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8">
        <f t="shared" si="1"/>
        <v>0</v>
      </c>
      <c r="AW54" s="19">
        <f t="shared" si="2"/>
        <v>4858.83</v>
      </c>
    </row>
    <row r="55" spans="1:49" x14ac:dyDescent="0.25">
      <c r="A55" s="18"/>
      <c r="B55" s="14">
        <v>300</v>
      </c>
      <c r="C55" s="15"/>
      <c r="D55" s="15"/>
      <c r="E55" s="18"/>
      <c r="F55" s="18"/>
      <c r="G55" s="18"/>
      <c r="H55" s="18"/>
      <c r="I55" s="18"/>
      <c r="J55" s="18"/>
      <c r="K55" s="16">
        <f t="shared" si="0"/>
        <v>300</v>
      </c>
      <c r="L55" s="17"/>
      <c r="M55" s="17"/>
      <c r="N55" s="17"/>
      <c r="O55" s="17"/>
      <c r="P55" s="17"/>
      <c r="Q55" s="17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>
        <v>150</v>
      </c>
      <c r="AG55" s="15"/>
      <c r="AH55" s="15"/>
      <c r="AI55" s="15">
        <v>45</v>
      </c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8">
        <f t="shared" si="1"/>
        <v>195</v>
      </c>
      <c r="AW55" s="19">
        <f t="shared" si="2"/>
        <v>4963.83</v>
      </c>
    </row>
    <row r="56" spans="1:49" x14ac:dyDescent="0.25">
      <c r="A56" s="13">
        <v>44250</v>
      </c>
      <c r="B56" s="14"/>
      <c r="C56" s="15"/>
      <c r="D56" s="15"/>
      <c r="E56" s="18"/>
      <c r="F56" s="18"/>
      <c r="G56" s="18"/>
      <c r="H56" s="18"/>
      <c r="I56" s="18"/>
      <c r="J56" s="18"/>
      <c r="K56" s="16">
        <f t="shared" si="0"/>
        <v>0</v>
      </c>
      <c r="L56" s="17">
        <v>2000</v>
      </c>
      <c r="M56" s="17"/>
      <c r="N56" s="17"/>
      <c r="O56" s="17"/>
      <c r="P56" s="17"/>
      <c r="Q56" s="17"/>
      <c r="R56" s="15"/>
      <c r="S56" s="15"/>
      <c r="T56" s="15"/>
      <c r="U56" s="15"/>
      <c r="V56" s="15"/>
      <c r="W56" s="15">
        <v>159.1</v>
      </c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>
        <v>567</v>
      </c>
      <c r="AP56" s="15"/>
      <c r="AQ56" s="15"/>
      <c r="AR56" s="15"/>
      <c r="AS56" s="15"/>
      <c r="AT56" s="15"/>
      <c r="AU56" s="15"/>
      <c r="AV56" s="18">
        <f t="shared" si="1"/>
        <v>2726.1</v>
      </c>
      <c r="AW56" s="19">
        <f t="shared" si="2"/>
        <v>2237.73</v>
      </c>
    </row>
    <row r="57" spans="1:49" x14ac:dyDescent="0.25">
      <c r="A57" s="45">
        <v>44252</v>
      </c>
      <c r="B57" s="23"/>
      <c r="C57" s="24"/>
      <c r="D57" s="24"/>
      <c r="E57" s="22"/>
      <c r="F57" s="22"/>
      <c r="G57" s="22"/>
      <c r="H57" s="22"/>
      <c r="I57" s="22"/>
      <c r="J57" s="22"/>
      <c r="K57" s="25">
        <f t="shared" si="0"/>
        <v>0</v>
      </c>
      <c r="L57" s="26"/>
      <c r="M57" s="26"/>
      <c r="N57" s="26"/>
      <c r="O57" s="26"/>
      <c r="P57" s="26"/>
      <c r="Q57" s="26"/>
      <c r="R57" s="24"/>
      <c r="S57" s="24"/>
      <c r="T57" s="24">
        <v>223.5</v>
      </c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2">
        <f t="shared" si="1"/>
        <v>223.5</v>
      </c>
      <c r="AW57" s="27">
        <f t="shared" si="2"/>
        <v>2014.23</v>
      </c>
    </row>
    <row r="58" spans="1:49" x14ac:dyDescent="0.25">
      <c r="A58" s="47"/>
      <c r="B58" s="35">
        <f>SUM(B38:B57)</f>
        <v>1035</v>
      </c>
      <c r="C58" s="35">
        <f t="shared" ref="C58:AV58" si="4">SUM(C38:C57)</f>
        <v>2110.4499999999998</v>
      </c>
      <c r="D58" s="35">
        <f t="shared" si="4"/>
        <v>0</v>
      </c>
      <c r="E58" s="35">
        <f t="shared" si="4"/>
        <v>0</v>
      </c>
      <c r="F58" s="35"/>
      <c r="G58" s="35">
        <f t="shared" si="4"/>
        <v>0</v>
      </c>
      <c r="H58" s="35"/>
      <c r="I58" s="35"/>
      <c r="J58" s="35"/>
      <c r="K58" s="35">
        <f t="shared" si="4"/>
        <v>3145.45</v>
      </c>
      <c r="L58" s="35">
        <f t="shared" si="4"/>
        <v>2000</v>
      </c>
      <c r="M58" s="35">
        <f t="shared" si="4"/>
        <v>0</v>
      </c>
      <c r="N58" s="35">
        <f t="shared" si="4"/>
        <v>0</v>
      </c>
      <c r="O58" s="35">
        <f t="shared" si="4"/>
        <v>0</v>
      </c>
      <c r="P58" s="35">
        <f t="shared" si="4"/>
        <v>0</v>
      </c>
      <c r="Q58" s="35">
        <f t="shared" si="4"/>
        <v>0</v>
      </c>
      <c r="R58" s="35">
        <f t="shared" si="4"/>
        <v>600</v>
      </c>
      <c r="S58" s="35">
        <f t="shared" si="4"/>
        <v>0</v>
      </c>
      <c r="T58" s="35">
        <f t="shared" si="4"/>
        <v>223.5</v>
      </c>
      <c r="U58" s="35">
        <f t="shared" si="4"/>
        <v>0</v>
      </c>
      <c r="V58" s="35">
        <f t="shared" si="4"/>
        <v>0</v>
      </c>
      <c r="W58" s="35">
        <f t="shared" si="4"/>
        <v>159.1</v>
      </c>
      <c r="X58" s="35">
        <f t="shared" si="4"/>
        <v>237.98</v>
      </c>
      <c r="Y58" s="35">
        <f t="shared" si="4"/>
        <v>286</v>
      </c>
      <c r="Z58" s="35">
        <f t="shared" si="4"/>
        <v>106.68</v>
      </c>
      <c r="AA58" s="35">
        <f t="shared" si="4"/>
        <v>0</v>
      </c>
      <c r="AB58" s="35">
        <f t="shared" si="4"/>
        <v>0</v>
      </c>
      <c r="AC58" s="35">
        <f t="shared" si="4"/>
        <v>0</v>
      </c>
      <c r="AD58" s="35">
        <f t="shared" si="4"/>
        <v>0</v>
      </c>
      <c r="AE58" s="35">
        <f t="shared" si="4"/>
        <v>0</v>
      </c>
      <c r="AF58" s="35">
        <f t="shared" si="4"/>
        <v>150</v>
      </c>
      <c r="AG58" s="35">
        <f t="shared" si="4"/>
        <v>0</v>
      </c>
      <c r="AH58" s="35">
        <f t="shared" si="4"/>
        <v>0</v>
      </c>
      <c r="AI58" s="35">
        <f t="shared" si="4"/>
        <v>45</v>
      </c>
      <c r="AJ58" s="35">
        <f t="shared" si="4"/>
        <v>0</v>
      </c>
      <c r="AK58" s="35">
        <f t="shared" si="4"/>
        <v>0</v>
      </c>
      <c r="AL58" s="35">
        <f t="shared" si="4"/>
        <v>0</v>
      </c>
      <c r="AM58" s="35">
        <f t="shared" si="4"/>
        <v>0</v>
      </c>
      <c r="AN58" s="35">
        <f t="shared" si="4"/>
        <v>0</v>
      </c>
      <c r="AO58" s="35">
        <f t="shared" si="4"/>
        <v>774.99</v>
      </c>
      <c r="AP58" s="35">
        <f t="shared" si="4"/>
        <v>0</v>
      </c>
      <c r="AQ58" s="35">
        <f t="shared" si="4"/>
        <v>0</v>
      </c>
      <c r="AR58" s="35">
        <f t="shared" si="4"/>
        <v>0</v>
      </c>
      <c r="AS58" s="35">
        <f t="shared" si="4"/>
        <v>0</v>
      </c>
      <c r="AT58" s="35">
        <f t="shared" si="4"/>
        <v>203.01</v>
      </c>
      <c r="AU58" s="35">
        <f t="shared" si="4"/>
        <v>0</v>
      </c>
      <c r="AV58" s="35">
        <f t="shared" si="4"/>
        <v>4786.26</v>
      </c>
      <c r="AW58" s="37"/>
    </row>
    <row r="59" spans="1:49" x14ac:dyDescent="0.25">
      <c r="A59" s="46">
        <v>44256</v>
      </c>
      <c r="B59" s="29">
        <v>39</v>
      </c>
      <c r="C59" s="30"/>
      <c r="D59" s="30">
        <v>33</v>
      </c>
      <c r="E59" s="28"/>
      <c r="F59" s="28"/>
      <c r="G59" s="28"/>
      <c r="H59" s="28"/>
      <c r="I59" s="28"/>
      <c r="J59" s="28"/>
      <c r="K59" s="31">
        <f t="shared" si="0"/>
        <v>72</v>
      </c>
      <c r="L59" s="32"/>
      <c r="M59" s="32"/>
      <c r="N59" s="32"/>
      <c r="O59" s="32"/>
      <c r="P59" s="32"/>
      <c r="Q59" s="32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28">
        <f t="shared" si="1"/>
        <v>0</v>
      </c>
      <c r="AW59" s="33">
        <v>2086.23</v>
      </c>
    </row>
    <row r="60" spans="1:49" x14ac:dyDescent="0.25">
      <c r="A60" s="18"/>
      <c r="B60" s="14">
        <v>20</v>
      </c>
      <c r="C60" s="15"/>
      <c r="D60" s="15">
        <v>55</v>
      </c>
      <c r="E60" s="18"/>
      <c r="F60" s="18"/>
      <c r="G60" s="18"/>
      <c r="H60" s="18"/>
      <c r="I60" s="18"/>
      <c r="J60" s="18"/>
      <c r="K60" s="16">
        <f t="shared" si="0"/>
        <v>75</v>
      </c>
      <c r="L60" s="17"/>
      <c r="M60" s="17"/>
      <c r="N60" s="17"/>
      <c r="O60" s="17"/>
      <c r="P60" s="17"/>
      <c r="Q60" s="17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8">
        <f t="shared" si="1"/>
        <v>0</v>
      </c>
      <c r="AW60" s="19">
        <f t="shared" si="2"/>
        <v>2161.23</v>
      </c>
    </row>
    <row r="61" spans="1:49" x14ac:dyDescent="0.25">
      <c r="A61" s="18"/>
      <c r="B61" s="14">
        <v>20</v>
      </c>
      <c r="C61" s="15"/>
      <c r="D61" s="15">
        <v>33</v>
      </c>
      <c r="E61" s="18"/>
      <c r="F61" s="18"/>
      <c r="G61" s="18"/>
      <c r="H61" s="18"/>
      <c r="I61" s="18"/>
      <c r="J61" s="18"/>
      <c r="K61" s="16">
        <f t="shared" si="0"/>
        <v>53</v>
      </c>
      <c r="L61" s="17"/>
      <c r="M61" s="17"/>
      <c r="N61" s="17"/>
      <c r="O61" s="17"/>
      <c r="P61" s="17"/>
      <c r="Q61" s="17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8">
        <f t="shared" si="1"/>
        <v>0</v>
      </c>
      <c r="AW61" s="19">
        <f t="shared" si="2"/>
        <v>2214.23</v>
      </c>
    </row>
    <row r="62" spans="1:49" x14ac:dyDescent="0.25">
      <c r="A62" s="18"/>
      <c r="B62" s="14">
        <v>50</v>
      </c>
      <c r="C62" s="15">
        <v>991.8</v>
      </c>
      <c r="D62" s="15">
        <v>30</v>
      </c>
      <c r="E62" s="18"/>
      <c r="F62" s="18"/>
      <c r="G62" s="18"/>
      <c r="H62" s="18"/>
      <c r="I62" s="18"/>
      <c r="J62" s="18"/>
      <c r="K62" s="16">
        <f t="shared" si="0"/>
        <v>1071.8</v>
      </c>
      <c r="L62" s="17"/>
      <c r="M62" s="17"/>
      <c r="N62" s="17"/>
      <c r="O62" s="17"/>
      <c r="P62" s="17"/>
      <c r="Q62" s="17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8">
        <f t="shared" si="1"/>
        <v>0</v>
      </c>
      <c r="AW62" s="19">
        <f t="shared" si="2"/>
        <v>3286.0299999999997</v>
      </c>
    </row>
    <row r="63" spans="1:49" x14ac:dyDescent="0.25">
      <c r="A63" s="13">
        <v>44263</v>
      </c>
      <c r="B63" s="14">
        <v>10</v>
      </c>
      <c r="C63" s="15">
        <v>640</v>
      </c>
      <c r="D63" s="15"/>
      <c r="E63" s="18"/>
      <c r="F63" s="18"/>
      <c r="G63" s="18"/>
      <c r="H63" s="18"/>
      <c r="I63" s="18"/>
      <c r="J63" s="18"/>
      <c r="K63" s="16">
        <f t="shared" si="0"/>
        <v>650</v>
      </c>
      <c r="L63" s="17"/>
      <c r="M63" s="17"/>
      <c r="N63" s="17"/>
      <c r="O63" s="17"/>
      <c r="P63" s="17"/>
      <c r="Q63" s="17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8">
        <f t="shared" si="1"/>
        <v>0</v>
      </c>
      <c r="AW63" s="19">
        <f t="shared" si="2"/>
        <v>3936.0299999999997</v>
      </c>
    </row>
    <row r="64" spans="1:49" x14ac:dyDescent="0.25">
      <c r="A64" s="18"/>
      <c r="B64" s="14">
        <v>20</v>
      </c>
      <c r="C64" s="15">
        <v>250</v>
      </c>
      <c r="D64" s="15"/>
      <c r="E64" s="18"/>
      <c r="F64" s="18"/>
      <c r="G64" s="18"/>
      <c r="H64" s="18"/>
      <c r="I64" s="18"/>
      <c r="J64" s="18"/>
      <c r="K64" s="16">
        <f t="shared" si="0"/>
        <v>270</v>
      </c>
      <c r="L64" s="17"/>
      <c r="M64" s="17"/>
      <c r="N64" s="17"/>
      <c r="O64" s="17"/>
      <c r="P64" s="17"/>
      <c r="Q64" s="17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8">
        <f t="shared" si="1"/>
        <v>0</v>
      </c>
      <c r="AW64" s="19">
        <f t="shared" si="2"/>
        <v>4206.03</v>
      </c>
    </row>
    <row r="65" spans="1:49" x14ac:dyDescent="0.25">
      <c r="A65" s="18"/>
      <c r="B65" s="14">
        <v>20</v>
      </c>
      <c r="C65" s="15"/>
      <c r="D65" s="15"/>
      <c r="E65" s="18"/>
      <c r="F65" s="18"/>
      <c r="G65" s="18"/>
      <c r="H65" s="18"/>
      <c r="I65" s="18"/>
      <c r="J65" s="18"/>
      <c r="K65" s="16">
        <f t="shared" si="0"/>
        <v>20</v>
      </c>
      <c r="L65" s="17"/>
      <c r="M65" s="17"/>
      <c r="N65" s="17"/>
      <c r="O65" s="17"/>
      <c r="P65" s="17"/>
      <c r="Q65" s="17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8">
        <f t="shared" si="1"/>
        <v>0</v>
      </c>
      <c r="AW65" s="19">
        <f t="shared" si="2"/>
        <v>4226.03</v>
      </c>
    </row>
    <row r="66" spans="1:49" x14ac:dyDescent="0.25">
      <c r="A66" s="18"/>
      <c r="B66" s="14">
        <v>50</v>
      </c>
      <c r="C66" s="15"/>
      <c r="D66" s="15"/>
      <c r="E66" s="18"/>
      <c r="F66" s="18"/>
      <c r="G66" s="18"/>
      <c r="H66" s="18"/>
      <c r="I66" s="18"/>
      <c r="J66" s="18"/>
      <c r="K66" s="16">
        <f t="shared" si="0"/>
        <v>50</v>
      </c>
      <c r="L66" s="17"/>
      <c r="M66" s="17"/>
      <c r="N66" s="17"/>
      <c r="O66" s="17"/>
      <c r="P66" s="17"/>
      <c r="Q66" s="17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8">
        <f t="shared" si="1"/>
        <v>0</v>
      </c>
      <c r="AW66" s="19">
        <f t="shared" si="2"/>
        <v>4276.03</v>
      </c>
    </row>
    <row r="67" spans="1:49" x14ac:dyDescent="0.25">
      <c r="A67" s="13">
        <v>44265</v>
      </c>
      <c r="B67" s="14">
        <v>200</v>
      </c>
      <c r="C67" s="15"/>
      <c r="D67" s="15"/>
      <c r="E67" s="18"/>
      <c r="F67" s="18"/>
      <c r="G67" s="18"/>
      <c r="H67" s="18"/>
      <c r="I67" s="18"/>
      <c r="J67" s="18"/>
      <c r="K67" s="16">
        <f t="shared" si="0"/>
        <v>200</v>
      </c>
      <c r="L67" s="17"/>
      <c r="M67" s="17"/>
      <c r="N67" s="17"/>
      <c r="O67" s="17"/>
      <c r="P67" s="17"/>
      <c r="Q67" s="17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8">
        <f t="shared" si="1"/>
        <v>0</v>
      </c>
      <c r="AW67" s="19">
        <f t="shared" si="2"/>
        <v>4476.03</v>
      </c>
    </row>
    <row r="68" spans="1:49" x14ac:dyDescent="0.25">
      <c r="A68" s="13">
        <v>44270</v>
      </c>
      <c r="B68" s="14">
        <v>15.5</v>
      </c>
      <c r="C68" s="15">
        <v>895</v>
      </c>
      <c r="D68" s="15"/>
      <c r="E68" s="18"/>
      <c r="F68" s="18"/>
      <c r="G68" s="18"/>
      <c r="H68" s="18"/>
      <c r="I68" s="18"/>
      <c r="J68" s="18"/>
      <c r="K68" s="16">
        <f t="shared" si="0"/>
        <v>910.5</v>
      </c>
      <c r="L68" s="17"/>
      <c r="M68" s="17"/>
      <c r="N68" s="17"/>
      <c r="O68" s="17"/>
      <c r="P68" s="17"/>
      <c r="Q68" s="17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8">
        <f t="shared" si="1"/>
        <v>0</v>
      </c>
      <c r="AW68" s="19">
        <f t="shared" si="2"/>
        <v>5386.53</v>
      </c>
    </row>
    <row r="69" spans="1:49" x14ac:dyDescent="0.25">
      <c r="A69" s="18"/>
      <c r="B69" s="14">
        <v>20</v>
      </c>
      <c r="C69" s="15">
        <v>50</v>
      </c>
      <c r="D69" s="15"/>
      <c r="E69" s="18"/>
      <c r="F69" s="18"/>
      <c r="G69" s="18"/>
      <c r="H69" s="18"/>
      <c r="I69" s="18"/>
      <c r="J69" s="18"/>
      <c r="K69" s="16">
        <f t="shared" si="0"/>
        <v>70</v>
      </c>
      <c r="L69" s="17"/>
      <c r="M69" s="17"/>
      <c r="N69" s="17"/>
      <c r="O69" s="17"/>
      <c r="P69" s="17"/>
      <c r="Q69" s="17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8">
        <f t="shared" si="1"/>
        <v>0</v>
      </c>
      <c r="AW69" s="19">
        <f t="shared" si="2"/>
        <v>5456.53</v>
      </c>
    </row>
    <row r="70" spans="1:49" x14ac:dyDescent="0.25">
      <c r="A70" s="18"/>
      <c r="B70" s="14">
        <v>50</v>
      </c>
      <c r="C70" s="15"/>
      <c r="D70" s="15"/>
      <c r="E70" s="18"/>
      <c r="F70" s="18"/>
      <c r="G70" s="18"/>
      <c r="H70" s="18"/>
      <c r="I70" s="18"/>
      <c r="J70" s="18"/>
      <c r="K70" s="16">
        <f t="shared" si="0"/>
        <v>50</v>
      </c>
      <c r="L70" s="17"/>
      <c r="M70" s="17"/>
      <c r="N70" s="17"/>
      <c r="O70" s="17"/>
      <c r="P70" s="17"/>
      <c r="Q70" s="17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8">
        <f t="shared" si="1"/>
        <v>0</v>
      </c>
      <c r="AW70" s="19">
        <f t="shared" si="2"/>
        <v>5506.53</v>
      </c>
    </row>
    <row r="71" spans="1:49" x14ac:dyDescent="0.25">
      <c r="A71" s="18"/>
      <c r="B71" s="14">
        <v>50</v>
      </c>
      <c r="C71" s="15"/>
      <c r="D71" s="15"/>
      <c r="E71" s="18"/>
      <c r="F71" s="18"/>
      <c r="G71" s="18"/>
      <c r="H71" s="18"/>
      <c r="I71" s="18"/>
      <c r="J71" s="18"/>
      <c r="K71" s="16">
        <f t="shared" si="0"/>
        <v>50</v>
      </c>
      <c r="L71" s="17"/>
      <c r="M71" s="17"/>
      <c r="N71" s="17"/>
      <c r="O71" s="17"/>
      <c r="P71" s="17"/>
      <c r="Q71" s="17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8">
        <f t="shared" si="1"/>
        <v>0</v>
      </c>
      <c r="AW71" s="19">
        <f t="shared" si="2"/>
        <v>5556.53</v>
      </c>
    </row>
    <row r="72" spans="1:49" x14ac:dyDescent="0.25">
      <c r="A72" s="18"/>
      <c r="B72" s="14">
        <v>20</v>
      </c>
      <c r="C72" s="15"/>
      <c r="D72" s="15"/>
      <c r="E72" s="18"/>
      <c r="F72" s="18"/>
      <c r="G72" s="18"/>
      <c r="H72" s="18"/>
      <c r="I72" s="18"/>
      <c r="J72" s="18"/>
      <c r="K72" s="16">
        <f t="shared" si="0"/>
        <v>20</v>
      </c>
      <c r="L72" s="17"/>
      <c r="M72" s="17"/>
      <c r="N72" s="17"/>
      <c r="O72" s="17"/>
      <c r="P72" s="17"/>
      <c r="Q72" s="17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8">
        <f t="shared" si="1"/>
        <v>0</v>
      </c>
      <c r="AW72" s="19">
        <f t="shared" si="2"/>
        <v>5576.53</v>
      </c>
    </row>
    <row r="73" spans="1:49" x14ac:dyDescent="0.25">
      <c r="A73" s="18"/>
      <c r="B73" s="14">
        <v>20</v>
      </c>
      <c r="C73" s="15"/>
      <c r="D73" s="15">
        <v>40</v>
      </c>
      <c r="E73" s="18"/>
      <c r="F73" s="18"/>
      <c r="G73" s="18"/>
      <c r="H73" s="18"/>
      <c r="I73" s="18"/>
      <c r="J73" s="18"/>
      <c r="K73" s="16">
        <f t="shared" si="0"/>
        <v>60</v>
      </c>
      <c r="L73" s="17"/>
      <c r="M73" s="17"/>
      <c r="N73" s="17"/>
      <c r="O73" s="17"/>
      <c r="P73" s="17"/>
      <c r="Q73" s="17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8">
        <f t="shared" si="1"/>
        <v>0</v>
      </c>
      <c r="AW73" s="19">
        <f t="shared" si="2"/>
        <v>5636.53</v>
      </c>
    </row>
    <row r="74" spans="1:49" x14ac:dyDescent="0.25">
      <c r="A74" s="18"/>
      <c r="B74" s="14">
        <v>50</v>
      </c>
      <c r="C74" s="15"/>
      <c r="D74" s="15"/>
      <c r="E74" s="18"/>
      <c r="F74" s="18"/>
      <c r="G74" s="18"/>
      <c r="H74" s="18"/>
      <c r="I74" s="18"/>
      <c r="J74" s="18"/>
      <c r="K74" s="16">
        <f t="shared" si="0"/>
        <v>50</v>
      </c>
      <c r="L74" s="17"/>
      <c r="M74" s="17"/>
      <c r="N74" s="17"/>
      <c r="O74" s="17"/>
      <c r="P74" s="17"/>
      <c r="Q74" s="17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>
        <v>145</v>
      </c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>
        <v>30</v>
      </c>
      <c r="AP74" s="15"/>
      <c r="AQ74" s="15"/>
      <c r="AR74" s="15"/>
      <c r="AS74" s="15"/>
      <c r="AT74" s="15"/>
      <c r="AU74" s="15"/>
      <c r="AV74" s="18">
        <f t="shared" si="1"/>
        <v>175</v>
      </c>
      <c r="AW74" s="19">
        <f t="shared" si="2"/>
        <v>5511.53</v>
      </c>
    </row>
    <row r="75" spans="1:49" x14ac:dyDescent="0.25">
      <c r="A75" s="13">
        <v>44272</v>
      </c>
      <c r="B75" s="14"/>
      <c r="C75" s="15"/>
      <c r="D75" s="15"/>
      <c r="E75" s="18"/>
      <c r="F75" s="18"/>
      <c r="G75" s="18">
        <v>2007</v>
      </c>
      <c r="H75" s="18"/>
      <c r="I75" s="18"/>
      <c r="J75" s="18"/>
      <c r="K75" s="16">
        <f>SUM(B75:G75)</f>
        <v>2007</v>
      </c>
      <c r="L75" s="17"/>
      <c r="M75" s="17"/>
      <c r="N75" s="17"/>
      <c r="O75" s="17"/>
      <c r="P75" s="17"/>
      <c r="Q75" s="17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>
        <v>777.53</v>
      </c>
      <c r="AP75" s="15"/>
      <c r="AQ75" s="15"/>
      <c r="AR75" s="15"/>
      <c r="AS75" s="15"/>
      <c r="AT75" s="15"/>
      <c r="AU75" s="15"/>
      <c r="AV75" s="18">
        <f t="shared" ref="AV75:AV140" si="5">SUM(L75:AU75)</f>
        <v>777.53</v>
      </c>
      <c r="AW75" s="19">
        <f t="shared" si="2"/>
        <v>6741</v>
      </c>
    </row>
    <row r="76" spans="1:49" x14ac:dyDescent="0.25">
      <c r="A76" s="18"/>
      <c r="B76" s="14"/>
      <c r="C76" s="15"/>
      <c r="D76" s="15"/>
      <c r="E76" s="18"/>
      <c r="F76" s="18"/>
      <c r="G76" s="18"/>
      <c r="H76" s="18"/>
      <c r="I76" s="18"/>
      <c r="J76" s="18"/>
      <c r="K76" s="16">
        <f t="shared" ref="K76:K141" si="6">SUM(B76:G76)</f>
        <v>0</v>
      </c>
      <c r="L76" s="17"/>
      <c r="M76" s="17"/>
      <c r="N76" s="17"/>
      <c r="O76" s="17"/>
      <c r="P76" s="17"/>
      <c r="Q76" s="17"/>
      <c r="R76" s="15"/>
      <c r="S76" s="15"/>
      <c r="T76" s="15">
        <v>149.99</v>
      </c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>
        <v>150</v>
      </c>
      <c r="AP76" s="15"/>
      <c r="AQ76" s="15"/>
      <c r="AR76" s="15"/>
      <c r="AS76" s="15"/>
      <c r="AT76" s="15"/>
      <c r="AU76" s="15"/>
      <c r="AV76" s="18">
        <f t="shared" si="5"/>
        <v>299.99</v>
      </c>
      <c r="AW76" s="19">
        <f t="shared" ref="AW76:AW141" si="7">AW75+K76-AV76</f>
        <v>6441.01</v>
      </c>
    </row>
    <row r="77" spans="1:49" x14ac:dyDescent="0.25">
      <c r="A77" s="18"/>
      <c r="B77" s="14"/>
      <c r="C77" s="15"/>
      <c r="D77" s="15"/>
      <c r="E77" s="18"/>
      <c r="F77" s="18"/>
      <c r="G77" s="18"/>
      <c r="H77" s="18"/>
      <c r="I77" s="18"/>
      <c r="J77" s="18"/>
      <c r="K77" s="16">
        <f t="shared" si="6"/>
        <v>0</v>
      </c>
      <c r="L77" s="17"/>
      <c r="M77" s="17"/>
      <c r="N77" s="17"/>
      <c r="O77" s="17"/>
      <c r="P77" s="17"/>
      <c r="Q77" s="17"/>
      <c r="R77" s="15"/>
      <c r="S77" s="15"/>
      <c r="T77" s="15">
        <v>143</v>
      </c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8">
        <f t="shared" si="5"/>
        <v>143</v>
      </c>
      <c r="AW77" s="19">
        <f t="shared" si="7"/>
        <v>6298.01</v>
      </c>
    </row>
    <row r="78" spans="1:49" x14ac:dyDescent="0.25">
      <c r="A78" s="13">
        <v>44274</v>
      </c>
      <c r="B78" s="14"/>
      <c r="C78" s="15"/>
      <c r="D78" s="15"/>
      <c r="E78" s="18"/>
      <c r="F78" s="18"/>
      <c r="G78" s="18"/>
      <c r="H78" s="18"/>
      <c r="I78" s="18"/>
      <c r="J78" s="18"/>
      <c r="K78" s="16">
        <f t="shared" si="6"/>
        <v>0</v>
      </c>
      <c r="L78" s="17"/>
      <c r="M78" s="17"/>
      <c r="N78" s="17"/>
      <c r="O78" s="17"/>
      <c r="P78" s="17"/>
      <c r="Q78" s="17"/>
      <c r="R78" s="15"/>
      <c r="S78" s="15"/>
      <c r="T78" s="15">
        <v>145.53</v>
      </c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>
        <v>132</v>
      </c>
      <c r="AR78" s="15"/>
      <c r="AS78" s="15"/>
      <c r="AT78" s="15"/>
      <c r="AU78" s="15"/>
      <c r="AV78" s="18">
        <f t="shared" si="5"/>
        <v>277.52999999999997</v>
      </c>
      <c r="AW78" s="19">
        <f t="shared" si="7"/>
        <v>6020.4800000000005</v>
      </c>
    </row>
    <row r="79" spans="1:49" x14ac:dyDescent="0.25">
      <c r="A79" s="13">
        <v>44277</v>
      </c>
      <c r="B79" s="14">
        <v>20</v>
      </c>
      <c r="C79" s="15">
        <v>880</v>
      </c>
      <c r="D79" s="15"/>
      <c r="E79" s="18"/>
      <c r="F79" s="18"/>
      <c r="G79" s="18"/>
      <c r="H79" s="18"/>
      <c r="I79" s="18"/>
      <c r="J79" s="18"/>
      <c r="K79" s="16">
        <f t="shared" si="6"/>
        <v>900</v>
      </c>
      <c r="L79" s="17"/>
      <c r="M79" s="17"/>
      <c r="N79" s="17"/>
      <c r="O79" s="17"/>
      <c r="P79" s="17"/>
      <c r="Q79" s="17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8">
        <f t="shared" si="5"/>
        <v>0</v>
      </c>
      <c r="AW79" s="19">
        <f t="shared" si="7"/>
        <v>6920.4800000000005</v>
      </c>
    </row>
    <row r="80" spans="1:49" x14ac:dyDescent="0.25">
      <c r="A80" s="18"/>
      <c r="B80" s="14">
        <v>20</v>
      </c>
      <c r="C80" s="15"/>
      <c r="D80" s="15"/>
      <c r="E80" s="18"/>
      <c r="F80" s="18"/>
      <c r="G80" s="18"/>
      <c r="H80" s="18"/>
      <c r="I80" s="18"/>
      <c r="J80" s="18"/>
      <c r="K80" s="16">
        <f t="shared" si="6"/>
        <v>20</v>
      </c>
      <c r="L80" s="17"/>
      <c r="M80" s="17"/>
      <c r="N80" s="17"/>
      <c r="O80" s="17"/>
      <c r="P80" s="17"/>
      <c r="Q80" s="17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8">
        <f t="shared" si="5"/>
        <v>0</v>
      </c>
      <c r="AW80" s="19">
        <f t="shared" si="7"/>
        <v>6940.4800000000005</v>
      </c>
    </row>
    <row r="81" spans="1:49" x14ac:dyDescent="0.25">
      <c r="A81" s="18"/>
      <c r="B81" s="14">
        <v>50</v>
      </c>
      <c r="C81" s="15"/>
      <c r="D81" s="15"/>
      <c r="E81" s="18"/>
      <c r="F81" s="18"/>
      <c r="G81" s="18"/>
      <c r="H81" s="18"/>
      <c r="I81" s="18"/>
      <c r="J81" s="18"/>
      <c r="K81" s="16">
        <f t="shared" si="6"/>
        <v>50</v>
      </c>
      <c r="L81" s="17"/>
      <c r="M81" s="17"/>
      <c r="N81" s="17"/>
      <c r="O81" s="17"/>
      <c r="P81" s="17"/>
      <c r="Q81" s="17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>
        <v>45</v>
      </c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8">
        <f t="shared" si="5"/>
        <v>45</v>
      </c>
      <c r="AW81" s="19">
        <f t="shared" si="7"/>
        <v>6945.4800000000005</v>
      </c>
    </row>
    <row r="82" spans="1:49" x14ac:dyDescent="0.25">
      <c r="A82" s="13">
        <v>44284</v>
      </c>
      <c r="B82" s="14">
        <v>15.5</v>
      </c>
      <c r="C82" s="15">
        <v>935</v>
      </c>
      <c r="D82" s="15"/>
      <c r="E82" s="18"/>
      <c r="F82" s="18"/>
      <c r="G82" s="18"/>
      <c r="H82" s="18"/>
      <c r="I82" s="18"/>
      <c r="J82" s="18"/>
      <c r="K82" s="16">
        <f t="shared" si="6"/>
        <v>950.5</v>
      </c>
      <c r="L82" s="17"/>
      <c r="M82" s="17"/>
      <c r="N82" s="17"/>
      <c r="O82" s="17"/>
      <c r="P82" s="17"/>
      <c r="Q82" s="17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8">
        <f t="shared" si="5"/>
        <v>0</v>
      </c>
      <c r="AW82" s="19">
        <f t="shared" si="7"/>
        <v>7895.9800000000005</v>
      </c>
    </row>
    <row r="83" spans="1:49" x14ac:dyDescent="0.25">
      <c r="A83" s="18"/>
      <c r="B83" s="14">
        <v>20</v>
      </c>
      <c r="C83" s="15"/>
      <c r="D83" s="15"/>
      <c r="E83" s="18"/>
      <c r="F83" s="18"/>
      <c r="G83" s="18"/>
      <c r="H83" s="18"/>
      <c r="I83" s="18"/>
      <c r="J83" s="18"/>
      <c r="K83" s="16">
        <f t="shared" si="6"/>
        <v>20</v>
      </c>
      <c r="L83" s="17"/>
      <c r="M83" s="17"/>
      <c r="N83" s="17"/>
      <c r="O83" s="17"/>
      <c r="P83" s="17"/>
      <c r="Q83" s="17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8">
        <f t="shared" si="5"/>
        <v>0</v>
      </c>
      <c r="AW83" s="19">
        <f t="shared" si="7"/>
        <v>7915.9800000000005</v>
      </c>
    </row>
    <row r="84" spans="1:49" x14ac:dyDescent="0.25">
      <c r="A84" s="18"/>
      <c r="B84" s="14">
        <v>20</v>
      </c>
      <c r="C84" s="15"/>
      <c r="D84" s="15"/>
      <c r="E84" s="18"/>
      <c r="F84" s="18"/>
      <c r="G84" s="18"/>
      <c r="H84" s="18"/>
      <c r="I84" s="18"/>
      <c r="J84" s="18"/>
      <c r="K84" s="16">
        <f t="shared" si="6"/>
        <v>20</v>
      </c>
      <c r="L84" s="17"/>
      <c r="M84" s="17"/>
      <c r="N84" s="17"/>
      <c r="O84" s="17"/>
      <c r="P84" s="17"/>
      <c r="Q84" s="17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8">
        <f t="shared" si="5"/>
        <v>0</v>
      </c>
      <c r="AW84" s="19">
        <f t="shared" si="7"/>
        <v>7935.9800000000005</v>
      </c>
    </row>
    <row r="85" spans="1:49" x14ac:dyDescent="0.25">
      <c r="A85" s="18"/>
      <c r="B85" s="14">
        <v>20</v>
      </c>
      <c r="C85" s="15"/>
      <c r="D85" s="15"/>
      <c r="E85" s="18"/>
      <c r="F85" s="18"/>
      <c r="G85" s="18"/>
      <c r="H85" s="18"/>
      <c r="I85" s="18"/>
      <c r="J85" s="18"/>
      <c r="K85" s="16">
        <f t="shared" si="6"/>
        <v>20</v>
      </c>
      <c r="L85" s="17"/>
      <c r="M85" s="17"/>
      <c r="N85" s="17"/>
      <c r="O85" s="17"/>
      <c r="P85" s="17"/>
      <c r="Q85" s="17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8">
        <f t="shared" si="5"/>
        <v>0</v>
      </c>
      <c r="AW85" s="19">
        <f t="shared" si="7"/>
        <v>7955.9800000000005</v>
      </c>
    </row>
    <row r="86" spans="1:49" x14ac:dyDescent="0.25">
      <c r="A86" s="18"/>
      <c r="B86" s="14">
        <v>50</v>
      </c>
      <c r="C86" s="15"/>
      <c r="D86" s="15"/>
      <c r="E86" s="18"/>
      <c r="F86" s="18"/>
      <c r="G86" s="18"/>
      <c r="H86" s="18"/>
      <c r="I86" s="18"/>
      <c r="J86" s="18"/>
      <c r="K86" s="16">
        <f t="shared" si="6"/>
        <v>50</v>
      </c>
      <c r="L86" s="17"/>
      <c r="M86" s="17"/>
      <c r="N86" s="17"/>
      <c r="O86" s="17"/>
      <c r="P86" s="17"/>
      <c r="Q86" s="17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8">
        <f t="shared" si="5"/>
        <v>0</v>
      </c>
      <c r="AW86" s="19">
        <f t="shared" si="7"/>
        <v>8005.9800000000005</v>
      </c>
    </row>
    <row r="87" spans="1:49" x14ac:dyDescent="0.25">
      <c r="A87" s="45">
        <v>44285</v>
      </c>
      <c r="B87" s="23"/>
      <c r="C87" s="24"/>
      <c r="D87" s="24"/>
      <c r="E87" s="22">
        <v>3000</v>
      </c>
      <c r="F87" s="22"/>
      <c r="G87" s="22"/>
      <c r="H87" s="22"/>
      <c r="I87" s="22"/>
      <c r="J87" s="22"/>
      <c r="K87" s="25">
        <f t="shared" si="6"/>
        <v>3000</v>
      </c>
      <c r="L87" s="26"/>
      <c r="M87" s="26"/>
      <c r="N87" s="26"/>
      <c r="O87" s="26"/>
      <c r="P87" s="26"/>
      <c r="Q87" s="26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2">
        <f t="shared" si="5"/>
        <v>0</v>
      </c>
      <c r="AW87" s="27">
        <f t="shared" si="7"/>
        <v>11005.98</v>
      </c>
    </row>
    <row r="88" spans="1:49" x14ac:dyDescent="0.25">
      <c r="A88" s="47"/>
      <c r="B88" s="35">
        <f>SUM(B59:B87)</f>
        <v>870</v>
      </c>
      <c r="C88" s="35">
        <f t="shared" ref="C88:AV88" si="8">SUM(C59:C87)</f>
        <v>4641.8</v>
      </c>
      <c r="D88" s="35">
        <f t="shared" si="8"/>
        <v>191</v>
      </c>
      <c r="E88" s="35">
        <f t="shared" si="8"/>
        <v>3000</v>
      </c>
      <c r="F88" s="35"/>
      <c r="G88" s="35">
        <f t="shared" si="8"/>
        <v>2007</v>
      </c>
      <c r="H88" s="35"/>
      <c r="I88" s="35"/>
      <c r="J88" s="35"/>
      <c r="K88" s="35">
        <f t="shared" si="8"/>
        <v>10709.8</v>
      </c>
      <c r="L88" s="35">
        <f t="shared" si="8"/>
        <v>0</v>
      </c>
      <c r="M88" s="35"/>
      <c r="N88" s="35"/>
      <c r="O88" s="35">
        <f t="shared" si="8"/>
        <v>0</v>
      </c>
      <c r="P88" s="35">
        <f t="shared" si="8"/>
        <v>0</v>
      </c>
      <c r="Q88" s="35">
        <f t="shared" si="8"/>
        <v>0</v>
      </c>
      <c r="R88" s="35">
        <f t="shared" si="8"/>
        <v>0</v>
      </c>
      <c r="S88" s="35">
        <f t="shared" si="8"/>
        <v>0</v>
      </c>
      <c r="T88" s="35">
        <f t="shared" si="8"/>
        <v>438.52</v>
      </c>
      <c r="U88" s="35">
        <f t="shared" si="8"/>
        <v>0</v>
      </c>
      <c r="V88" s="35">
        <f t="shared" si="8"/>
        <v>0</v>
      </c>
      <c r="W88" s="35">
        <f t="shared" si="8"/>
        <v>0</v>
      </c>
      <c r="X88" s="35">
        <f t="shared" si="8"/>
        <v>0</v>
      </c>
      <c r="Y88" s="35">
        <f t="shared" si="8"/>
        <v>0</v>
      </c>
      <c r="Z88" s="35">
        <f t="shared" si="8"/>
        <v>0</v>
      </c>
      <c r="AA88" s="35">
        <f t="shared" si="8"/>
        <v>0</v>
      </c>
      <c r="AB88" s="35"/>
      <c r="AC88" s="35"/>
      <c r="AD88" s="35">
        <f t="shared" si="8"/>
        <v>145</v>
      </c>
      <c r="AE88" s="35">
        <f t="shared" si="8"/>
        <v>0</v>
      </c>
      <c r="AF88" s="35">
        <f t="shared" si="8"/>
        <v>0</v>
      </c>
      <c r="AG88" s="35">
        <f t="shared" si="8"/>
        <v>0</v>
      </c>
      <c r="AH88" s="35">
        <f t="shared" si="8"/>
        <v>0</v>
      </c>
      <c r="AI88" s="35">
        <f t="shared" si="8"/>
        <v>45</v>
      </c>
      <c r="AJ88" s="35">
        <f t="shared" si="8"/>
        <v>0</v>
      </c>
      <c r="AK88" s="35">
        <f t="shared" si="8"/>
        <v>0</v>
      </c>
      <c r="AL88" s="35">
        <f t="shared" si="8"/>
        <v>0</v>
      </c>
      <c r="AM88" s="35">
        <f t="shared" si="8"/>
        <v>0</v>
      </c>
      <c r="AN88" s="35">
        <f t="shared" si="8"/>
        <v>0</v>
      </c>
      <c r="AO88" s="35">
        <f t="shared" si="8"/>
        <v>957.53</v>
      </c>
      <c r="AP88" s="35"/>
      <c r="AQ88" s="35">
        <f t="shared" si="8"/>
        <v>132</v>
      </c>
      <c r="AR88" s="35">
        <f t="shared" si="8"/>
        <v>0</v>
      </c>
      <c r="AS88" s="35">
        <f t="shared" si="8"/>
        <v>0</v>
      </c>
      <c r="AT88" s="35">
        <f t="shared" si="8"/>
        <v>0</v>
      </c>
      <c r="AU88" s="35">
        <f t="shared" si="8"/>
        <v>0</v>
      </c>
      <c r="AV88" s="35">
        <f t="shared" si="8"/>
        <v>1718.05</v>
      </c>
      <c r="AW88" s="37"/>
    </row>
    <row r="89" spans="1:49" x14ac:dyDescent="0.25">
      <c r="A89" s="46">
        <v>44289</v>
      </c>
      <c r="B89" s="29">
        <v>65</v>
      </c>
      <c r="C89" s="30"/>
      <c r="D89" s="30"/>
      <c r="E89" s="28"/>
      <c r="F89" s="28"/>
      <c r="G89" s="28"/>
      <c r="H89" s="28"/>
      <c r="I89" s="28"/>
      <c r="J89" s="28"/>
      <c r="K89" s="31">
        <f t="shared" si="6"/>
        <v>65</v>
      </c>
      <c r="L89" s="32"/>
      <c r="M89" s="32"/>
      <c r="N89" s="32"/>
      <c r="O89" s="32"/>
      <c r="P89" s="32"/>
      <c r="Q89" s="32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28">
        <f t="shared" si="5"/>
        <v>0</v>
      </c>
      <c r="AW89" s="33">
        <v>11070.98</v>
      </c>
    </row>
    <row r="90" spans="1:49" x14ac:dyDescent="0.25">
      <c r="A90" s="13">
        <v>44292</v>
      </c>
      <c r="B90" s="14">
        <v>20</v>
      </c>
      <c r="C90" s="15">
        <v>579.95000000000005</v>
      </c>
      <c r="D90" s="15"/>
      <c r="E90" s="18"/>
      <c r="F90" s="18"/>
      <c r="G90" s="18"/>
      <c r="H90" s="18"/>
      <c r="I90" s="18"/>
      <c r="J90" s="18"/>
      <c r="K90" s="16">
        <f t="shared" si="6"/>
        <v>599.95000000000005</v>
      </c>
      <c r="L90" s="17"/>
      <c r="M90" s="17"/>
      <c r="N90" s="17"/>
      <c r="O90" s="17"/>
      <c r="P90" s="17"/>
      <c r="Q90" s="17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>
        <v>7500</v>
      </c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8">
        <f t="shared" si="5"/>
        <v>7500</v>
      </c>
      <c r="AW90" s="19">
        <f t="shared" si="7"/>
        <v>4170.93</v>
      </c>
    </row>
    <row r="91" spans="1:49" x14ac:dyDescent="0.25">
      <c r="A91" s="18"/>
      <c r="B91" s="14">
        <v>20</v>
      </c>
      <c r="C91" s="15"/>
      <c r="D91" s="15"/>
      <c r="E91" s="18"/>
      <c r="F91" s="18"/>
      <c r="G91" s="18"/>
      <c r="H91" s="18"/>
      <c r="I91" s="18"/>
      <c r="J91" s="18"/>
      <c r="K91" s="16">
        <f t="shared" si="6"/>
        <v>20</v>
      </c>
      <c r="L91" s="17"/>
      <c r="M91" s="17"/>
      <c r="N91" s="17"/>
      <c r="O91" s="17"/>
      <c r="P91" s="17"/>
      <c r="Q91" s="17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8">
        <f t="shared" si="5"/>
        <v>0</v>
      </c>
      <c r="AW91" s="19">
        <f t="shared" si="7"/>
        <v>4190.93</v>
      </c>
    </row>
    <row r="92" spans="1:49" x14ac:dyDescent="0.25">
      <c r="A92" s="13">
        <v>44296</v>
      </c>
      <c r="B92" s="14">
        <v>50</v>
      </c>
      <c r="C92" s="15"/>
      <c r="D92" s="15"/>
      <c r="E92" s="18"/>
      <c r="F92" s="18"/>
      <c r="G92" s="18"/>
      <c r="H92" s="18"/>
      <c r="I92" s="18"/>
      <c r="J92" s="18"/>
      <c r="K92" s="16">
        <f t="shared" si="6"/>
        <v>50</v>
      </c>
      <c r="L92" s="17"/>
      <c r="M92" s="17"/>
      <c r="N92" s="17"/>
      <c r="O92" s="17"/>
      <c r="P92" s="17"/>
      <c r="Q92" s="17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8">
        <f t="shared" si="5"/>
        <v>0</v>
      </c>
      <c r="AW92" s="19">
        <f t="shared" si="7"/>
        <v>4240.93</v>
      </c>
    </row>
    <row r="93" spans="1:49" x14ac:dyDescent="0.25">
      <c r="A93" s="13">
        <v>44298</v>
      </c>
      <c r="B93" s="14">
        <v>20.5</v>
      </c>
      <c r="C93" s="15">
        <v>420</v>
      </c>
      <c r="D93" s="15"/>
      <c r="E93" s="18"/>
      <c r="F93" s="18"/>
      <c r="G93" s="18"/>
      <c r="H93" s="18"/>
      <c r="I93" s="18"/>
      <c r="J93" s="18"/>
      <c r="K93" s="16">
        <f t="shared" si="6"/>
        <v>440.5</v>
      </c>
      <c r="L93" s="17"/>
      <c r="M93" s="17"/>
      <c r="N93" s="17"/>
      <c r="O93" s="17"/>
      <c r="P93" s="17"/>
      <c r="Q93" s="17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8">
        <f t="shared" si="5"/>
        <v>0</v>
      </c>
      <c r="AW93" s="19">
        <f t="shared" si="7"/>
        <v>4681.43</v>
      </c>
    </row>
    <row r="94" spans="1:49" x14ac:dyDescent="0.25">
      <c r="A94" s="18"/>
      <c r="B94" s="14">
        <v>20</v>
      </c>
      <c r="C94" s="15">
        <v>1070</v>
      </c>
      <c r="D94" s="15"/>
      <c r="E94" s="18"/>
      <c r="F94" s="18"/>
      <c r="G94" s="18"/>
      <c r="H94" s="18"/>
      <c r="I94" s="18"/>
      <c r="J94" s="18"/>
      <c r="K94" s="16">
        <f t="shared" si="6"/>
        <v>1090</v>
      </c>
      <c r="L94" s="17"/>
      <c r="M94" s="17"/>
      <c r="N94" s="17"/>
      <c r="O94" s="17"/>
      <c r="P94" s="17"/>
      <c r="Q94" s="17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8">
        <f t="shared" si="5"/>
        <v>0</v>
      </c>
      <c r="AW94" s="19">
        <f t="shared" si="7"/>
        <v>5771.43</v>
      </c>
    </row>
    <row r="95" spans="1:49" x14ac:dyDescent="0.25">
      <c r="A95" s="18"/>
      <c r="B95" s="14">
        <v>20</v>
      </c>
      <c r="C95" s="15"/>
      <c r="D95" s="15"/>
      <c r="E95" s="18"/>
      <c r="F95" s="18"/>
      <c r="G95" s="18"/>
      <c r="H95" s="18"/>
      <c r="I95" s="18"/>
      <c r="J95" s="18"/>
      <c r="K95" s="16">
        <f t="shared" si="6"/>
        <v>20</v>
      </c>
      <c r="L95" s="17"/>
      <c r="M95" s="17"/>
      <c r="N95" s="17"/>
      <c r="O95" s="17"/>
      <c r="P95" s="17"/>
      <c r="Q95" s="17"/>
      <c r="R95" s="15"/>
      <c r="S95" s="15"/>
      <c r="T95" s="15"/>
      <c r="U95" s="15"/>
      <c r="V95" s="15"/>
      <c r="W95" s="15"/>
      <c r="X95" s="15"/>
      <c r="Y95" s="15"/>
      <c r="Z95" s="15"/>
      <c r="AA95" s="15">
        <v>288.89999999999998</v>
      </c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8">
        <f t="shared" si="5"/>
        <v>288.89999999999998</v>
      </c>
      <c r="AW95" s="19">
        <f t="shared" si="7"/>
        <v>5502.5300000000007</v>
      </c>
    </row>
    <row r="96" spans="1:49" x14ac:dyDescent="0.25">
      <c r="A96" s="13">
        <v>44301</v>
      </c>
      <c r="B96" s="14"/>
      <c r="C96" s="15"/>
      <c r="D96" s="15"/>
      <c r="E96" s="18"/>
      <c r="F96" s="18"/>
      <c r="G96" s="18"/>
      <c r="H96" s="18"/>
      <c r="I96" s="18"/>
      <c r="J96" s="18"/>
      <c r="K96" s="16">
        <f t="shared" si="6"/>
        <v>0</v>
      </c>
      <c r="L96" s="17"/>
      <c r="M96" s="17"/>
      <c r="N96" s="17"/>
      <c r="O96" s="17"/>
      <c r="P96" s="17"/>
      <c r="Q96" s="17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>
        <v>298</v>
      </c>
      <c r="AP96" s="15"/>
      <c r="AQ96" s="15">
        <v>132</v>
      </c>
      <c r="AR96" s="15"/>
      <c r="AS96" s="15"/>
      <c r="AT96" s="15"/>
      <c r="AU96" s="15"/>
      <c r="AV96" s="18">
        <f t="shared" si="5"/>
        <v>430</v>
      </c>
      <c r="AW96" s="19">
        <f t="shared" si="7"/>
        <v>5072.5300000000007</v>
      </c>
    </row>
    <row r="97" spans="1:49" x14ac:dyDescent="0.25">
      <c r="A97" s="18"/>
      <c r="B97" s="14"/>
      <c r="C97" s="15"/>
      <c r="D97" s="15"/>
      <c r="E97" s="18"/>
      <c r="F97" s="18"/>
      <c r="G97" s="18"/>
      <c r="H97" s="18"/>
      <c r="I97" s="18"/>
      <c r="J97" s="18"/>
      <c r="K97" s="16">
        <f t="shared" si="6"/>
        <v>0</v>
      </c>
      <c r="L97" s="17"/>
      <c r="M97" s="17"/>
      <c r="N97" s="17"/>
      <c r="O97" s="17"/>
      <c r="P97" s="17"/>
      <c r="Q97" s="17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>
        <v>250</v>
      </c>
      <c r="AP97" s="15"/>
      <c r="AQ97" s="15"/>
      <c r="AR97" s="15"/>
      <c r="AS97" s="15"/>
      <c r="AT97" s="15"/>
      <c r="AU97" s="15"/>
      <c r="AV97" s="18">
        <f t="shared" si="5"/>
        <v>250</v>
      </c>
      <c r="AW97" s="19">
        <f t="shared" si="7"/>
        <v>4822.5300000000007</v>
      </c>
    </row>
    <row r="98" spans="1:49" x14ac:dyDescent="0.25">
      <c r="A98" s="13">
        <v>44303</v>
      </c>
      <c r="B98" s="14"/>
      <c r="C98" s="15">
        <v>300</v>
      </c>
      <c r="D98" s="15"/>
      <c r="E98" s="18"/>
      <c r="F98" s="18"/>
      <c r="G98" s="18"/>
      <c r="H98" s="18"/>
      <c r="I98" s="18"/>
      <c r="J98" s="18"/>
      <c r="K98" s="16">
        <f t="shared" si="6"/>
        <v>300</v>
      </c>
      <c r="L98" s="17"/>
      <c r="M98" s="17"/>
      <c r="N98" s="17"/>
      <c r="O98" s="17"/>
      <c r="P98" s="17"/>
      <c r="Q98" s="17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8">
        <f t="shared" si="5"/>
        <v>0</v>
      </c>
      <c r="AW98" s="19">
        <f t="shared" si="7"/>
        <v>5122.5300000000007</v>
      </c>
    </row>
    <row r="99" spans="1:49" x14ac:dyDescent="0.25">
      <c r="A99" s="13">
        <v>44305</v>
      </c>
      <c r="B99" s="14">
        <v>5.5</v>
      </c>
      <c r="C99" s="15">
        <v>730</v>
      </c>
      <c r="D99" s="15"/>
      <c r="E99" s="18"/>
      <c r="F99" s="18"/>
      <c r="G99" s="18"/>
      <c r="H99" s="18"/>
      <c r="I99" s="18"/>
      <c r="J99" s="18"/>
      <c r="K99" s="16">
        <f t="shared" si="6"/>
        <v>735.5</v>
      </c>
      <c r="L99" s="17"/>
      <c r="M99" s="17"/>
      <c r="N99" s="17"/>
      <c r="O99" s="17"/>
      <c r="P99" s="17"/>
      <c r="Q99" s="17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8">
        <f t="shared" si="5"/>
        <v>0</v>
      </c>
      <c r="AW99" s="19">
        <f t="shared" si="7"/>
        <v>5858.0300000000007</v>
      </c>
    </row>
    <row r="100" spans="1:49" x14ac:dyDescent="0.25">
      <c r="A100" s="18"/>
      <c r="B100" s="14">
        <v>13</v>
      </c>
      <c r="C100" s="15"/>
      <c r="D100" s="15"/>
      <c r="E100" s="18"/>
      <c r="F100" s="18"/>
      <c r="G100" s="18"/>
      <c r="H100" s="18"/>
      <c r="I100" s="18"/>
      <c r="J100" s="18"/>
      <c r="K100" s="16">
        <f t="shared" si="6"/>
        <v>13</v>
      </c>
      <c r="L100" s="17"/>
      <c r="M100" s="17"/>
      <c r="N100" s="17"/>
      <c r="O100" s="17"/>
      <c r="P100" s="17"/>
      <c r="Q100" s="17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8">
        <f t="shared" si="5"/>
        <v>0</v>
      </c>
      <c r="AW100" s="19">
        <f t="shared" si="7"/>
        <v>5871.0300000000007</v>
      </c>
    </row>
    <row r="101" spans="1:49" x14ac:dyDescent="0.25">
      <c r="A101" s="18"/>
      <c r="B101" s="14">
        <v>20</v>
      </c>
      <c r="C101" s="15"/>
      <c r="D101" s="15"/>
      <c r="E101" s="18"/>
      <c r="F101" s="18"/>
      <c r="G101" s="18"/>
      <c r="H101" s="18"/>
      <c r="I101" s="18"/>
      <c r="J101" s="18"/>
      <c r="K101" s="16">
        <f t="shared" si="6"/>
        <v>20</v>
      </c>
      <c r="L101" s="17"/>
      <c r="M101" s="17"/>
      <c r="N101" s="17"/>
      <c r="O101" s="17"/>
      <c r="P101" s="17"/>
      <c r="Q101" s="17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8">
        <f t="shared" si="5"/>
        <v>0</v>
      </c>
      <c r="AW101" s="19">
        <f t="shared" si="7"/>
        <v>5891.0300000000007</v>
      </c>
    </row>
    <row r="102" spans="1:49" x14ac:dyDescent="0.25">
      <c r="A102" s="18"/>
      <c r="B102" s="14">
        <v>20</v>
      </c>
      <c r="C102" s="15"/>
      <c r="D102" s="15"/>
      <c r="E102" s="18"/>
      <c r="F102" s="18"/>
      <c r="G102" s="18"/>
      <c r="H102" s="18"/>
      <c r="I102" s="18"/>
      <c r="J102" s="18"/>
      <c r="K102" s="16">
        <f t="shared" si="6"/>
        <v>20</v>
      </c>
      <c r="L102" s="17"/>
      <c r="M102" s="17"/>
      <c r="N102" s="17"/>
      <c r="O102" s="17"/>
      <c r="P102" s="17"/>
      <c r="Q102" s="17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8">
        <f t="shared" si="5"/>
        <v>0</v>
      </c>
      <c r="AW102" s="19">
        <f t="shared" si="7"/>
        <v>5911.0300000000007</v>
      </c>
    </row>
    <row r="103" spans="1:49" x14ac:dyDescent="0.25">
      <c r="A103" s="18"/>
      <c r="B103" s="14">
        <v>25</v>
      </c>
      <c r="C103" s="15"/>
      <c r="D103" s="15"/>
      <c r="E103" s="18"/>
      <c r="F103" s="18"/>
      <c r="G103" s="18"/>
      <c r="H103" s="18"/>
      <c r="I103" s="18"/>
      <c r="J103" s="18"/>
      <c r="K103" s="16">
        <f t="shared" si="6"/>
        <v>25</v>
      </c>
      <c r="L103" s="17"/>
      <c r="M103" s="17"/>
      <c r="N103" s="17"/>
      <c r="O103" s="17"/>
      <c r="P103" s="17"/>
      <c r="Q103" s="17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8">
        <f t="shared" si="5"/>
        <v>0</v>
      </c>
      <c r="AW103" s="19">
        <f t="shared" si="7"/>
        <v>5936.0300000000007</v>
      </c>
    </row>
    <row r="104" spans="1:49" x14ac:dyDescent="0.25">
      <c r="A104" s="13">
        <v>44306</v>
      </c>
      <c r="B104" s="14"/>
      <c r="C104" s="15"/>
      <c r="D104" s="15"/>
      <c r="E104" s="18"/>
      <c r="F104" s="18"/>
      <c r="G104" s="18"/>
      <c r="H104" s="18"/>
      <c r="I104" s="18"/>
      <c r="J104" s="18"/>
      <c r="K104" s="16">
        <f t="shared" si="6"/>
        <v>0</v>
      </c>
      <c r="L104" s="17"/>
      <c r="M104" s="17"/>
      <c r="N104" s="17"/>
      <c r="O104" s="17"/>
      <c r="P104" s="17"/>
      <c r="Q104" s="17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>
        <v>45</v>
      </c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8">
        <f t="shared" si="5"/>
        <v>45</v>
      </c>
      <c r="AW104" s="19">
        <f t="shared" si="7"/>
        <v>5891.0300000000007</v>
      </c>
    </row>
    <row r="105" spans="1:49" x14ac:dyDescent="0.25">
      <c r="A105" s="13">
        <v>44307</v>
      </c>
      <c r="B105" s="14">
        <v>50</v>
      </c>
      <c r="C105" s="15"/>
      <c r="D105" s="15"/>
      <c r="E105" s="18"/>
      <c r="F105" s="18"/>
      <c r="G105" s="18"/>
      <c r="H105" s="18"/>
      <c r="I105" s="18"/>
      <c r="J105" s="18"/>
      <c r="K105" s="16">
        <f t="shared" si="6"/>
        <v>50</v>
      </c>
      <c r="L105" s="17"/>
      <c r="M105" s="17"/>
      <c r="N105" s="17"/>
      <c r="O105" s="17"/>
      <c r="P105" s="17"/>
      <c r="Q105" s="17"/>
      <c r="R105" s="15">
        <v>690</v>
      </c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>
        <v>520</v>
      </c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>
        <v>132</v>
      </c>
      <c r="AR105" s="15"/>
      <c r="AS105" s="15"/>
      <c r="AT105" s="15"/>
      <c r="AU105" s="15"/>
      <c r="AV105" s="18">
        <f t="shared" si="5"/>
        <v>1342</v>
      </c>
      <c r="AW105" s="19">
        <f t="shared" si="7"/>
        <v>4599.0300000000007</v>
      </c>
    </row>
    <row r="106" spans="1:49" x14ac:dyDescent="0.25">
      <c r="A106" s="13">
        <v>44312</v>
      </c>
      <c r="B106" s="14">
        <v>50</v>
      </c>
      <c r="C106" s="15">
        <v>1090</v>
      </c>
      <c r="D106" s="15"/>
      <c r="E106" s="18"/>
      <c r="F106" s="18"/>
      <c r="G106" s="18"/>
      <c r="H106" s="18"/>
      <c r="I106" s="18"/>
      <c r="J106" s="18"/>
      <c r="K106" s="16">
        <f t="shared" si="6"/>
        <v>1140</v>
      </c>
      <c r="L106" s="17"/>
      <c r="M106" s="17"/>
      <c r="N106" s="17"/>
      <c r="O106" s="17"/>
      <c r="P106" s="17"/>
      <c r="Q106" s="17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8">
        <f t="shared" si="5"/>
        <v>0</v>
      </c>
      <c r="AW106" s="19">
        <f t="shared" si="7"/>
        <v>5739.0300000000007</v>
      </c>
    </row>
    <row r="107" spans="1:49" x14ac:dyDescent="0.25">
      <c r="A107" s="18"/>
      <c r="B107" s="14">
        <v>20</v>
      </c>
      <c r="C107" s="15"/>
      <c r="D107" s="15"/>
      <c r="E107" s="18"/>
      <c r="F107" s="18"/>
      <c r="G107" s="18"/>
      <c r="H107" s="18"/>
      <c r="I107" s="18"/>
      <c r="J107" s="18"/>
      <c r="K107" s="16">
        <f t="shared" si="6"/>
        <v>20</v>
      </c>
      <c r="L107" s="17"/>
      <c r="M107" s="17"/>
      <c r="N107" s="17"/>
      <c r="O107" s="17"/>
      <c r="P107" s="17"/>
      <c r="Q107" s="17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8">
        <f t="shared" si="5"/>
        <v>0</v>
      </c>
      <c r="AW107" s="19">
        <f t="shared" si="7"/>
        <v>5759.0300000000007</v>
      </c>
    </row>
    <row r="108" spans="1:49" x14ac:dyDescent="0.25">
      <c r="A108" s="18"/>
      <c r="B108" s="14">
        <v>20</v>
      </c>
      <c r="C108" s="15"/>
      <c r="D108" s="15"/>
      <c r="E108" s="18"/>
      <c r="F108" s="18"/>
      <c r="G108" s="18"/>
      <c r="H108" s="18"/>
      <c r="I108" s="18"/>
      <c r="J108" s="18"/>
      <c r="K108" s="16">
        <f t="shared" si="6"/>
        <v>20</v>
      </c>
      <c r="L108" s="17"/>
      <c r="M108" s="17"/>
      <c r="N108" s="17"/>
      <c r="O108" s="17"/>
      <c r="P108" s="17"/>
      <c r="Q108" s="17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8">
        <f t="shared" si="5"/>
        <v>0</v>
      </c>
      <c r="AW108" s="19">
        <f t="shared" si="7"/>
        <v>5779.0300000000007</v>
      </c>
    </row>
    <row r="109" spans="1:49" x14ac:dyDescent="0.25">
      <c r="A109" s="18"/>
      <c r="B109" s="14">
        <v>50</v>
      </c>
      <c r="C109" s="15"/>
      <c r="D109" s="15"/>
      <c r="E109" s="18"/>
      <c r="F109" s="18"/>
      <c r="G109" s="18"/>
      <c r="H109" s="18"/>
      <c r="I109" s="18"/>
      <c r="J109" s="18"/>
      <c r="K109" s="16">
        <f t="shared" si="6"/>
        <v>50</v>
      </c>
      <c r="L109" s="17"/>
      <c r="M109" s="17"/>
      <c r="N109" s="17"/>
      <c r="O109" s="17"/>
      <c r="P109" s="17"/>
      <c r="Q109" s="17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8">
        <f t="shared" si="5"/>
        <v>0</v>
      </c>
      <c r="AW109" s="19">
        <f t="shared" si="7"/>
        <v>5829.0300000000007</v>
      </c>
    </row>
    <row r="110" spans="1:49" x14ac:dyDescent="0.25">
      <c r="A110" s="18"/>
      <c r="B110" s="14">
        <v>35</v>
      </c>
      <c r="C110" s="15"/>
      <c r="D110" s="15"/>
      <c r="E110" s="18"/>
      <c r="F110" s="18"/>
      <c r="G110" s="18"/>
      <c r="H110" s="18"/>
      <c r="I110" s="18"/>
      <c r="J110" s="18"/>
      <c r="K110" s="16">
        <f t="shared" si="6"/>
        <v>35</v>
      </c>
      <c r="L110" s="17"/>
      <c r="M110" s="17"/>
      <c r="N110" s="17"/>
      <c r="O110" s="17"/>
      <c r="P110" s="17"/>
      <c r="Q110" s="17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8">
        <f t="shared" si="5"/>
        <v>0</v>
      </c>
      <c r="AW110" s="19">
        <f t="shared" si="7"/>
        <v>5864.0300000000007</v>
      </c>
    </row>
    <row r="111" spans="1:49" x14ac:dyDescent="0.25">
      <c r="A111" s="45">
        <v>44316</v>
      </c>
      <c r="B111" s="23"/>
      <c r="C111" s="24"/>
      <c r="D111" s="24"/>
      <c r="E111" s="22"/>
      <c r="F111" s="22"/>
      <c r="G111" s="22"/>
      <c r="H111" s="22"/>
      <c r="I111" s="22"/>
      <c r="J111" s="22"/>
      <c r="K111" s="25">
        <f t="shared" si="6"/>
        <v>0</v>
      </c>
      <c r="L111" s="26"/>
      <c r="M111" s="26"/>
      <c r="N111" s="26"/>
      <c r="O111" s="26"/>
      <c r="P111" s="26"/>
      <c r="Q111" s="26"/>
      <c r="R111" s="24"/>
      <c r="S111" s="24"/>
      <c r="T111" s="24"/>
      <c r="U111" s="24"/>
      <c r="V111" s="24"/>
      <c r="W111" s="24"/>
      <c r="X111" s="24"/>
      <c r="Y111" s="24"/>
      <c r="Z111" s="24"/>
      <c r="AA111" s="24">
        <v>25.95</v>
      </c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>
        <v>2900</v>
      </c>
      <c r="AO111" s="24">
        <v>509.05</v>
      </c>
      <c r="AP111" s="24"/>
      <c r="AQ111" s="24"/>
      <c r="AR111" s="24"/>
      <c r="AS111" s="24"/>
      <c r="AT111" s="24"/>
      <c r="AU111" s="24"/>
      <c r="AV111" s="22">
        <f t="shared" si="5"/>
        <v>3435</v>
      </c>
      <c r="AW111" s="27">
        <f t="shared" si="7"/>
        <v>2429.0300000000007</v>
      </c>
    </row>
    <row r="112" spans="1:49" x14ac:dyDescent="0.25">
      <c r="A112" s="47"/>
      <c r="B112" s="35">
        <f>SUM(B89:B111)</f>
        <v>524</v>
      </c>
      <c r="C112" s="35">
        <f t="shared" ref="C112:AV112" si="9">SUM(C89:C111)</f>
        <v>4189.95</v>
      </c>
      <c r="D112" s="35">
        <f t="shared" si="9"/>
        <v>0</v>
      </c>
      <c r="E112" s="35">
        <f t="shared" si="9"/>
        <v>0</v>
      </c>
      <c r="F112" s="35"/>
      <c r="G112" s="35">
        <f t="shared" si="9"/>
        <v>0</v>
      </c>
      <c r="H112" s="35"/>
      <c r="I112" s="35"/>
      <c r="J112" s="35"/>
      <c r="K112" s="35">
        <f t="shared" si="9"/>
        <v>4713.95</v>
      </c>
      <c r="L112" s="35">
        <f t="shared" si="9"/>
        <v>0</v>
      </c>
      <c r="M112" s="35"/>
      <c r="N112" s="35"/>
      <c r="O112" s="35">
        <f t="shared" si="9"/>
        <v>0</v>
      </c>
      <c r="P112" s="35">
        <f t="shared" si="9"/>
        <v>0</v>
      </c>
      <c r="Q112" s="35">
        <f t="shared" si="9"/>
        <v>0</v>
      </c>
      <c r="R112" s="35">
        <f t="shared" si="9"/>
        <v>690</v>
      </c>
      <c r="S112" s="35">
        <f t="shared" si="9"/>
        <v>0</v>
      </c>
      <c r="T112" s="35">
        <f t="shared" si="9"/>
        <v>0</v>
      </c>
      <c r="U112" s="35">
        <f t="shared" si="9"/>
        <v>0</v>
      </c>
      <c r="V112" s="35">
        <f t="shared" si="9"/>
        <v>0</v>
      </c>
      <c r="W112" s="35">
        <f t="shared" si="9"/>
        <v>0</v>
      </c>
      <c r="X112" s="35">
        <f t="shared" si="9"/>
        <v>0</v>
      </c>
      <c r="Y112" s="35">
        <f t="shared" si="9"/>
        <v>0</v>
      </c>
      <c r="Z112" s="35">
        <f t="shared" si="9"/>
        <v>0</v>
      </c>
      <c r="AA112" s="35">
        <f t="shared" si="9"/>
        <v>314.84999999999997</v>
      </c>
      <c r="AB112" s="35"/>
      <c r="AC112" s="35"/>
      <c r="AD112" s="35">
        <f t="shared" si="9"/>
        <v>0</v>
      </c>
      <c r="AE112" s="35">
        <f t="shared" si="9"/>
        <v>520</v>
      </c>
      <c r="AF112" s="35">
        <f t="shared" si="9"/>
        <v>0</v>
      </c>
      <c r="AG112" s="35">
        <f t="shared" si="9"/>
        <v>0</v>
      </c>
      <c r="AH112" s="35">
        <f t="shared" si="9"/>
        <v>0</v>
      </c>
      <c r="AI112" s="35">
        <f t="shared" si="9"/>
        <v>45</v>
      </c>
      <c r="AJ112" s="35">
        <f t="shared" si="9"/>
        <v>0</v>
      </c>
      <c r="AK112" s="35">
        <f t="shared" si="9"/>
        <v>7500</v>
      </c>
      <c r="AL112" s="35">
        <f t="shared" si="9"/>
        <v>0</v>
      </c>
      <c r="AM112" s="35">
        <f t="shared" si="9"/>
        <v>0</v>
      </c>
      <c r="AN112" s="35">
        <f t="shared" si="9"/>
        <v>2900</v>
      </c>
      <c r="AO112" s="35">
        <f t="shared" si="9"/>
        <v>1057.05</v>
      </c>
      <c r="AP112" s="35"/>
      <c r="AQ112" s="35">
        <f t="shared" si="9"/>
        <v>264</v>
      </c>
      <c r="AR112" s="35">
        <f t="shared" si="9"/>
        <v>0</v>
      </c>
      <c r="AS112" s="35">
        <f t="shared" si="9"/>
        <v>0</v>
      </c>
      <c r="AT112" s="35">
        <f t="shared" si="9"/>
        <v>0</v>
      </c>
      <c r="AU112" s="35">
        <f t="shared" si="9"/>
        <v>0</v>
      </c>
      <c r="AV112" s="35">
        <f t="shared" si="9"/>
        <v>13290.9</v>
      </c>
      <c r="AW112" s="37"/>
    </row>
    <row r="113" spans="1:49" x14ac:dyDescent="0.25">
      <c r="A113" s="46">
        <v>44317</v>
      </c>
      <c r="B113" s="29">
        <v>30</v>
      </c>
      <c r="C113" s="30"/>
      <c r="D113" s="30"/>
      <c r="E113" s="28"/>
      <c r="F113" s="28"/>
      <c r="G113" s="28"/>
      <c r="H113" s="28"/>
      <c r="I113" s="28"/>
      <c r="J113" s="28"/>
      <c r="K113" s="31">
        <f t="shared" si="6"/>
        <v>30</v>
      </c>
      <c r="L113" s="32"/>
      <c r="M113" s="32"/>
      <c r="N113" s="32"/>
      <c r="O113" s="32"/>
      <c r="P113" s="32"/>
      <c r="Q113" s="32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28">
        <f t="shared" si="5"/>
        <v>0</v>
      </c>
      <c r="AW113" s="33">
        <v>2459.0300000000002</v>
      </c>
    </row>
    <row r="114" spans="1:49" x14ac:dyDescent="0.25">
      <c r="A114" s="18"/>
      <c r="B114" s="14">
        <v>20</v>
      </c>
      <c r="C114" s="15"/>
      <c r="D114" s="15"/>
      <c r="E114" s="18"/>
      <c r="F114" s="18"/>
      <c r="G114" s="18"/>
      <c r="H114" s="18"/>
      <c r="I114" s="18"/>
      <c r="J114" s="18"/>
      <c r="K114" s="16">
        <f t="shared" si="6"/>
        <v>20</v>
      </c>
      <c r="L114" s="17"/>
      <c r="M114" s="17"/>
      <c r="N114" s="17"/>
      <c r="O114" s="17"/>
      <c r="P114" s="17"/>
      <c r="Q114" s="17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8">
        <f t="shared" si="5"/>
        <v>0</v>
      </c>
      <c r="AW114" s="19">
        <f t="shared" si="7"/>
        <v>2479.0300000000002</v>
      </c>
    </row>
    <row r="115" spans="1:49" x14ac:dyDescent="0.25">
      <c r="A115" s="13">
        <v>44319</v>
      </c>
      <c r="B115" s="14">
        <v>10</v>
      </c>
      <c r="C115" s="15">
        <v>160</v>
      </c>
      <c r="D115" s="15"/>
      <c r="E115" s="18"/>
      <c r="F115" s="18"/>
      <c r="G115" s="18"/>
      <c r="H115" s="18"/>
      <c r="I115" s="18"/>
      <c r="J115" s="18"/>
      <c r="K115" s="16">
        <f t="shared" si="6"/>
        <v>170</v>
      </c>
      <c r="L115" s="17"/>
      <c r="M115" s="17"/>
      <c r="N115" s="17"/>
      <c r="O115" s="17"/>
      <c r="P115" s="17"/>
      <c r="Q115" s="17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8">
        <f t="shared" si="5"/>
        <v>0</v>
      </c>
      <c r="AW115" s="19">
        <f t="shared" si="7"/>
        <v>2649.03</v>
      </c>
    </row>
    <row r="116" spans="1:49" x14ac:dyDescent="0.25">
      <c r="A116" s="18"/>
      <c r="B116" s="14">
        <v>20</v>
      </c>
      <c r="C116" s="15">
        <v>2335.6</v>
      </c>
      <c r="D116" s="15"/>
      <c r="E116" s="18"/>
      <c r="F116" s="18"/>
      <c r="G116" s="18"/>
      <c r="H116" s="18"/>
      <c r="I116" s="18"/>
      <c r="J116" s="18"/>
      <c r="K116" s="16">
        <f t="shared" si="6"/>
        <v>2355.6</v>
      </c>
      <c r="L116" s="17"/>
      <c r="M116" s="17"/>
      <c r="N116" s="17"/>
      <c r="O116" s="17"/>
      <c r="P116" s="17"/>
      <c r="Q116" s="17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8">
        <f t="shared" si="5"/>
        <v>0</v>
      </c>
      <c r="AW116" s="19">
        <f t="shared" si="7"/>
        <v>5004.63</v>
      </c>
    </row>
    <row r="117" spans="1:49" x14ac:dyDescent="0.25">
      <c r="A117" s="18"/>
      <c r="B117" s="14">
        <v>20</v>
      </c>
      <c r="C117" s="15"/>
      <c r="D117" s="15"/>
      <c r="E117" s="18"/>
      <c r="F117" s="18"/>
      <c r="G117" s="18"/>
      <c r="H117" s="18"/>
      <c r="I117" s="18"/>
      <c r="J117" s="18"/>
      <c r="K117" s="16">
        <f t="shared" si="6"/>
        <v>20</v>
      </c>
      <c r="L117" s="17"/>
      <c r="M117" s="17"/>
      <c r="N117" s="17"/>
      <c r="O117" s="17"/>
      <c r="P117" s="17"/>
      <c r="Q117" s="17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8">
        <f t="shared" si="5"/>
        <v>0</v>
      </c>
      <c r="AW117" s="19">
        <f t="shared" si="7"/>
        <v>5024.63</v>
      </c>
    </row>
    <row r="118" spans="1:49" x14ac:dyDescent="0.25">
      <c r="A118" s="18"/>
      <c r="B118" s="14">
        <v>100</v>
      </c>
      <c r="C118" s="15"/>
      <c r="D118" s="15"/>
      <c r="E118" s="18"/>
      <c r="F118" s="18"/>
      <c r="G118" s="18"/>
      <c r="H118" s="18"/>
      <c r="I118" s="18"/>
      <c r="J118" s="18"/>
      <c r="K118" s="16">
        <f t="shared" si="6"/>
        <v>100</v>
      </c>
      <c r="L118" s="17"/>
      <c r="M118" s="17"/>
      <c r="N118" s="17"/>
      <c r="O118" s="17"/>
      <c r="P118" s="17"/>
      <c r="Q118" s="17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8">
        <f t="shared" si="5"/>
        <v>0</v>
      </c>
      <c r="AW118" s="19">
        <f t="shared" si="7"/>
        <v>5124.63</v>
      </c>
    </row>
    <row r="119" spans="1:49" x14ac:dyDescent="0.25">
      <c r="A119" s="13">
        <v>44321</v>
      </c>
      <c r="B119" s="14"/>
      <c r="C119" s="15"/>
      <c r="D119" s="15"/>
      <c r="E119" s="18"/>
      <c r="F119" s="18"/>
      <c r="G119" s="18"/>
      <c r="H119" s="18"/>
      <c r="I119" s="18"/>
      <c r="J119" s="18"/>
      <c r="K119" s="16">
        <f t="shared" si="6"/>
        <v>0</v>
      </c>
      <c r="L119" s="17"/>
      <c r="M119" s="17"/>
      <c r="N119" s="17"/>
      <c r="O119" s="17"/>
      <c r="P119" s="17"/>
      <c r="Q119" s="17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>
        <v>2200</v>
      </c>
      <c r="AM119" s="15"/>
      <c r="AN119" s="15"/>
      <c r="AO119" s="15"/>
      <c r="AP119" s="15"/>
      <c r="AQ119" s="15"/>
      <c r="AR119" s="15"/>
      <c r="AS119" s="15"/>
      <c r="AT119" s="15"/>
      <c r="AU119" s="15"/>
      <c r="AV119" s="18">
        <f t="shared" si="5"/>
        <v>2200</v>
      </c>
      <c r="AW119" s="19">
        <f t="shared" si="7"/>
        <v>2924.63</v>
      </c>
    </row>
    <row r="120" spans="1:49" x14ac:dyDescent="0.25">
      <c r="A120" s="13">
        <v>44326</v>
      </c>
      <c r="B120" s="14">
        <v>20</v>
      </c>
      <c r="C120" s="15"/>
      <c r="D120" s="15"/>
      <c r="E120" s="18"/>
      <c r="F120" s="18"/>
      <c r="G120" s="18"/>
      <c r="H120" s="18"/>
      <c r="I120" s="18"/>
      <c r="J120" s="18"/>
      <c r="K120" s="16">
        <f t="shared" si="6"/>
        <v>20</v>
      </c>
      <c r="L120" s="17"/>
      <c r="M120" s="17"/>
      <c r="N120" s="17"/>
      <c r="O120" s="17"/>
      <c r="P120" s="17"/>
      <c r="Q120" s="17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8">
        <f t="shared" si="5"/>
        <v>0</v>
      </c>
      <c r="AW120" s="19">
        <f t="shared" si="7"/>
        <v>2944.63</v>
      </c>
    </row>
    <row r="121" spans="1:49" x14ac:dyDescent="0.25">
      <c r="A121" s="18"/>
      <c r="B121" s="14">
        <v>20</v>
      </c>
      <c r="C121" s="15"/>
      <c r="D121" s="15"/>
      <c r="E121" s="18"/>
      <c r="F121" s="18"/>
      <c r="G121" s="18"/>
      <c r="H121" s="18"/>
      <c r="I121" s="18"/>
      <c r="J121" s="18"/>
      <c r="K121" s="16">
        <f t="shared" si="6"/>
        <v>20</v>
      </c>
      <c r="L121" s="17"/>
      <c r="M121" s="17"/>
      <c r="N121" s="17"/>
      <c r="O121" s="17"/>
      <c r="P121" s="17"/>
      <c r="Q121" s="17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8">
        <f t="shared" si="5"/>
        <v>0</v>
      </c>
      <c r="AW121" s="19">
        <f t="shared" si="7"/>
        <v>2964.63</v>
      </c>
    </row>
    <row r="122" spans="1:49" x14ac:dyDescent="0.25">
      <c r="A122" s="18"/>
      <c r="B122" s="14">
        <v>50</v>
      </c>
      <c r="C122" s="15"/>
      <c r="D122" s="15"/>
      <c r="E122" s="18"/>
      <c r="F122" s="18"/>
      <c r="G122" s="18"/>
      <c r="H122" s="18"/>
      <c r="I122" s="18"/>
      <c r="J122" s="18"/>
      <c r="K122" s="16">
        <f t="shared" si="6"/>
        <v>50</v>
      </c>
      <c r="L122" s="17"/>
      <c r="M122" s="17"/>
      <c r="N122" s="17"/>
      <c r="O122" s="17"/>
      <c r="P122" s="17"/>
      <c r="Q122" s="17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8">
        <f t="shared" si="5"/>
        <v>0</v>
      </c>
      <c r="AW122" s="19">
        <f t="shared" si="7"/>
        <v>3014.63</v>
      </c>
    </row>
    <row r="123" spans="1:49" x14ac:dyDescent="0.25">
      <c r="A123" s="13">
        <v>44327</v>
      </c>
      <c r="B123" s="14"/>
      <c r="C123" s="15"/>
      <c r="D123" s="15">
        <v>35</v>
      </c>
      <c r="E123" s="18"/>
      <c r="F123" s="18"/>
      <c r="G123" s="18"/>
      <c r="H123" s="18"/>
      <c r="I123" s="18"/>
      <c r="J123" s="18"/>
      <c r="K123" s="16">
        <f t="shared" si="6"/>
        <v>35</v>
      </c>
      <c r="L123" s="17"/>
      <c r="M123" s="17"/>
      <c r="N123" s="17"/>
      <c r="O123" s="17"/>
      <c r="P123" s="17"/>
      <c r="Q123" s="17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8">
        <f t="shared" si="5"/>
        <v>0</v>
      </c>
      <c r="AW123" s="19">
        <f t="shared" si="7"/>
        <v>3049.63</v>
      </c>
    </row>
    <row r="124" spans="1:49" x14ac:dyDescent="0.25">
      <c r="A124" s="13">
        <v>44331</v>
      </c>
      <c r="B124" s="14">
        <v>50</v>
      </c>
      <c r="C124" s="15"/>
      <c r="D124" s="15"/>
      <c r="E124" s="18"/>
      <c r="F124" s="18"/>
      <c r="G124" s="18"/>
      <c r="H124" s="18"/>
      <c r="I124" s="18"/>
      <c r="J124" s="18"/>
      <c r="K124" s="16">
        <f t="shared" si="6"/>
        <v>50</v>
      </c>
      <c r="L124" s="17"/>
      <c r="M124" s="17"/>
      <c r="N124" s="17"/>
      <c r="O124" s="17"/>
      <c r="P124" s="17"/>
      <c r="Q124" s="17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8">
        <f t="shared" si="5"/>
        <v>0</v>
      </c>
      <c r="AW124" s="19">
        <f t="shared" si="7"/>
        <v>3099.63</v>
      </c>
    </row>
    <row r="125" spans="1:49" x14ac:dyDescent="0.25">
      <c r="A125" s="13">
        <v>44333</v>
      </c>
      <c r="B125" s="14">
        <v>30</v>
      </c>
      <c r="C125" s="15">
        <v>495</v>
      </c>
      <c r="D125" s="15"/>
      <c r="E125" s="18"/>
      <c r="F125" s="18"/>
      <c r="G125" s="18"/>
      <c r="H125" s="18"/>
      <c r="I125" s="18"/>
      <c r="J125" s="18"/>
      <c r="K125" s="16">
        <f t="shared" si="6"/>
        <v>525</v>
      </c>
      <c r="L125" s="17"/>
      <c r="M125" s="17"/>
      <c r="N125" s="17"/>
      <c r="O125" s="17"/>
      <c r="P125" s="17"/>
      <c r="Q125" s="17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8">
        <f t="shared" si="5"/>
        <v>0</v>
      </c>
      <c r="AW125" s="19">
        <f t="shared" si="7"/>
        <v>3624.63</v>
      </c>
    </row>
    <row r="126" spans="1:49" x14ac:dyDescent="0.25">
      <c r="A126" s="18"/>
      <c r="B126" s="14">
        <v>20</v>
      </c>
      <c r="C126" s="15">
        <v>750</v>
      </c>
      <c r="D126" s="15"/>
      <c r="E126" s="18"/>
      <c r="F126" s="18"/>
      <c r="G126" s="18"/>
      <c r="H126" s="18"/>
      <c r="I126" s="18"/>
      <c r="J126" s="18"/>
      <c r="K126" s="16">
        <f t="shared" si="6"/>
        <v>770</v>
      </c>
      <c r="L126" s="17"/>
      <c r="M126" s="17"/>
      <c r="N126" s="17"/>
      <c r="O126" s="17"/>
      <c r="P126" s="17"/>
      <c r="Q126" s="17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8">
        <f t="shared" si="5"/>
        <v>0</v>
      </c>
      <c r="AW126" s="19">
        <f t="shared" si="7"/>
        <v>4394.63</v>
      </c>
    </row>
    <row r="127" spans="1:49" x14ac:dyDescent="0.25">
      <c r="A127" s="18"/>
      <c r="B127" s="14">
        <v>20</v>
      </c>
      <c r="C127" s="15"/>
      <c r="D127" s="15"/>
      <c r="E127" s="18"/>
      <c r="F127" s="18"/>
      <c r="G127" s="18"/>
      <c r="H127" s="18"/>
      <c r="I127" s="18"/>
      <c r="J127" s="18"/>
      <c r="K127" s="16">
        <f t="shared" si="6"/>
        <v>20</v>
      </c>
      <c r="L127" s="17"/>
      <c r="M127" s="17"/>
      <c r="N127" s="17"/>
      <c r="O127" s="17"/>
      <c r="P127" s="17"/>
      <c r="Q127" s="17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8">
        <f t="shared" si="5"/>
        <v>0</v>
      </c>
      <c r="AW127" s="19">
        <f t="shared" si="7"/>
        <v>4414.63</v>
      </c>
    </row>
    <row r="128" spans="1:49" x14ac:dyDescent="0.25">
      <c r="A128" s="18"/>
      <c r="B128" s="14">
        <v>50</v>
      </c>
      <c r="C128" s="15"/>
      <c r="D128" s="15"/>
      <c r="E128" s="18"/>
      <c r="F128" s="18"/>
      <c r="G128" s="18"/>
      <c r="H128" s="18"/>
      <c r="I128" s="18"/>
      <c r="J128" s="18"/>
      <c r="K128" s="16">
        <f t="shared" si="6"/>
        <v>50</v>
      </c>
      <c r="L128" s="17"/>
      <c r="M128" s="17"/>
      <c r="N128" s="17"/>
      <c r="O128" s="17"/>
      <c r="P128" s="17"/>
      <c r="Q128" s="17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8">
        <f t="shared" si="5"/>
        <v>0</v>
      </c>
      <c r="AW128" s="19">
        <f t="shared" si="7"/>
        <v>4464.63</v>
      </c>
    </row>
    <row r="129" spans="1:49" x14ac:dyDescent="0.25">
      <c r="A129" s="18"/>
      <c r="B129" s="14">
        <v>50</v>
      </c>
      <c r="C129" s="15"/>
      <c r="D129" s="15"/>
      <c r="E129" s="18"/>
      <c r="F129" s="18"/>
      <c r="G129" s="18"/>
      <c r="H129" s="18"/>
      <c r="I129" s="18"/>
      <c r="J129" s="18"/>
      <c r="K129" s="16">
        <f t="shared" si="6"/>
        <v>50</v>
      </c>
      <c r="L129" s="17"/>
      <c r="M129" s="17"/>
      <c r="N129" s="17"/>
      <c r="O129" s="17"/>
      <c r="P129" s="17"/>
      <c r="Q129" s="17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>
        <v>18.899999999999999</v>
      </c>
      <c r="AU129" s="15"/>
      <c r="AV129" s="18">
        <f t="shared" si="5"/>
        <v>18.899999999999999</v>
      </c>
      <c r="AW129" s="19">
        <f t="shared" si="7"/>
        <v>4495.7300000000005</v>
      </c>
    </row>
    <row r="130" spans="1:49" x14ac:dyDescent="0.25">
      <c r="A130" s="13">
        <v>44335</v>
      </c>
      <c r="B130" s="14">
        <v>100</v>
      </c>
      <c r="C130" s="15"/>
      <c r="D130" s="15"/>
      <c r="E130" s="18"/>
      <c r="F130" s="18"/>
      <c r="G130" s="18"/>
      <c r="H130" s="18"/>
      <c r="I130" s="18"/>
      <c r="J130" s="18"/>
      <c r="K130" s="16">
        <f t="shared" si="6"/>
        <v>100</v>
      </c>
      <c r="L130" s="17"/>
      <c r="M130" s="17"/>
      <c r="N130" s="17"/>
      <c r="O130" s="17"/>
      <c r="P130" s="17"/>
      <c r="Q130" s="17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>
        <v>361.4</v>
      </c>
      <c r="AP130" s="15"/>
      <c r="AQ130" s="15"/>
      <c r="AR130" s="15"/>
      <c r="AS130" s="15"/>
      <c r="AT130" s="15">
        <v>176.26</v>
      </c>
      <c r="AU130" s="15"/>
      <c r="AV130" s="18">
        <f t="shared" si="5"/>
        <v>537.66</v>
      </c>
      <c r="AW130" s="19">
        <f t="shared" si="7"/>
        <v>4058.0700000000006</v>
      </c>
    </row>
    <row r="131" spans="1:49" x14ac:dyDescent="0.25">
      <c r="A131" s="18"/>
      <c r="B131" s="14">
        <v>8</v>
      </c>
      <c r="C131" s="15"/>
      <c r="D131" s="15"/>
      <c r="E131" s="18"/>
      <c r="F131" s="18"/>
      <c r="G131" s="18"/>
      <c r="H131" s="18"/>
      <c r="I131" s="18"/>
      <c r="J131" s="18"/>
      <c r="K131" s="16">
        <f t="shared" si="6"/>
        <v>8</v>
      </c>
      <c r="L131" s="17"/>
      <c r="M131" s="17"/>
      <c r="N131" s="17"/>
      <c r="O131" s="17"/>
      <c r="P131" s="17"/>
      <c r="Q131" s="17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8">
        <f t="shared" si="5"/>
        <v>0</v>
      </c>
      <c r="AW131" s="19">
        <f t="shared" si="7"/>
        <v>4066.0700000000006</v>
      </c>
    </row>
    <row r="132" spans="1:49" x14ac:dyDescent="0.25">
      <c r="A132" s="13">
        <v>44336</v>
      </c>
      <c r="B132" s="14">
        <v>50</v>
      </c>
      <c r="C132" s="15"/>
      <c r="D132" s="15"/>
      <c r="E132" s="18"/>
      <c r="F132" s="18"/>
      <c r="G132" s="18"/>
      <c r="H132" s="18"/>
      <c r="I132" s="18"/>
      <c r="J132" s="18"/>
      <c r="K132" s="16">
        <f t="shared" si="6"/>
        <v>50</v>
      </c>
      <c r="L132" s="17"/>
      <c r="M132" s="17"/>
      <c r="N132" s="17"/>
      <c r="O132" s="17"/>
      <c r="P132" s="17"/>
      <c r="Q132" s="17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>
        <v>45</v>
      </c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8">
        <f t="shared" si="5"/>
        <v>45</v>
      </c>
      <c r="AW132" s="19">
        <f t="shared" si="7"/>
        <v>4071.0700000000006</v>
      </c>
    </row>
    <row r="133" spans="1:49" x14ac:dyDescent="0.25">
      <c r="A133" s="13">
        <v>44337</v>
      </c>
      <c r="B133" s="14">
        <v>100</v>
      </c>
      <c r="C133" s="15"/>
      <c r="D133" s="15"/>
      <c r="E133" s="18"/>
      <c r="F133" s="18"/>
      <c r="G133" s="18"/>
      <c r="H133" s="18"/>
      <c r="I133" s="18"/>
      <c r="J133" s="18"/>
      <c r="K133" s="16">
        <f t="shared" si="6"/>
        <v>100</v>
      </c>
      <c r="L133" s="17"/>
      <c r="M133" s="17"/>
      <c r="N133" s="17"/>
      <c r="O133" s="17"/>
      <c r="P133" s="17"/>
      <c r="Q133" s="17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8">
        <f t="shared" si="5"/>
        <v>0</v>
      </c>
      <c r="AW133" s="19">
        <f t="shared" si="7"/>
        <v>4171.0700000000006</v>
      </c>
    </row>
    <row r="134" spans="1:49" x14ac:dyDescent="0.25">
      <c r="A134" s="18"/>
      <c r="B134" s="14">
        <v>200</v>
      </c>
      <c r="C134" s="15"/>
      <c r="D134" s="15"/>
      <c r="E134" s="18"/>
      <c r="F134" s="18"/>
      <c r="G134" s="18"/>
      <c r="H134" s="18"/>
      <c r="I134" s="18"/>
      <c r="J134" s="18"/>
      <c r="K134" s="16">
        <f t="shared" si="6"/>
        <v>200</v>
      </c>
      <c r="L134" s="17"/>
      <c r="M134" s="17"/>
      <c r="N134" s="17"/>
      <c r="O134" s="17"/>
      <c r="P134" s="17"/>
      <c r="Q134" s="17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8">
        <f t="shared" si="5"/>
        <v>0</v>
      </c>
      <c r="AW134" s="19">
        <f t="shared" si="7"/>
        <v>4371.0700000000006</v>
      </c>
    </row>
    <row r="135" spans="1:49" x14ac:dyDescent="0.25">
      <c r="A135" s="18"/>
      <c r="B135" s="14">
        <v>50</v>
      </c>
      <c r="C135" s="15"/>
      <c r="D135" s="15"/>
      <c r="E135" s="18"/>
      <c r="F135" s="18"/>
      <c r="G135" s="18"/>
      <c r="H135" s="18"/>
      <c r="I135" s="18"/>
      <c r="J135" s="18"/>
      <c r="K135" s="16">
        <f t="shared" si="6"/>
        <v>50</v>
      </c>
      <c r="L135" s="17"/>
      <c r="M135" s="17"/>
      <c r="N135" s="17"/>
      <c r="O135" s="17"/>
      <c r="P135" s="17"/>
      <c r="Q135" s="17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8">
        <f t="shared" si="5"/>
        <v>0</v>
      </c>
      <c r="AW135" s="19">
        <f t="shared" si="7"/>
        <v>4421.0700000000006</v>
      </c>
    </row>
    <row r="136" spans="1:49" x14ac:dyDescent="0.25">
      <c r="A136" s="18"/>
      <c r="B136" s="14">
        <v>100</v>
      </c>
      <c r="C136" s="15"/>
      <c r="D136" s="15"/>
      <c r="E136" s="18"/>
      <c r="F136" s="18"/>
      <c r="G136" s="18"/>
      <c r="H136" s="18"/>
      <c r="I136" s="18"/>
      <c r="J136" s="18"/>
      <c r="K136" s="16">
        <f t="shared" si="6"/>
        <v>100</v>
      </c>
      <c r="L136" s="17"/>
      <c r="M136" s="17"/>
      <c r="N136" s="17"/>
      <c r="O136" s="17"/>
      <c r="P136" s="17"/>
      <c r="Q136" s="17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8">
        <f t="shared" si="5"/>
        <v>0</v>
      </c>
      <c r="AW136" s="19">
        <f t="shared" si="7"/>
        <v>4521.0700000000006</v>
      </c>
    </row>
    <row r="137" spans="1:49" x14ac:dyDescent="0.25">
      <c r="A137" s="18"/>
      <c r="B137" s="14">
        <v>10</v>
      </c>
      <c r="C137" s="15"/>
      <c r="D137" s="15"/>
      <c r="E137" s="18"/>
      <c r="F137" s="18"/>
      <c r="G137" s="18"/>
      <c r="H137" s="18"/>
      <c r="I137" s="18"/>
      <c r="J137" s="18"/>
      <c r="K137" s="16">
        <f t="shared" si="6"/>
        <v>10</v>
      </c>
      <c r="L137" s="17"/>
      <c r="M137" s="17"/>
      <c r="N137" s="17"/>
      <c r="O137" s="17"/>
      <c r="P137" s="17"/>
      <c r="Q137" s="17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8">
        <f t="shared" si="5"/>
        <v>0</v>
      </c>
      <c r="AW137" s="19">
        <f t="shared" si="7"/>
        <v>4531.0700000000006</v>
      </c>
    </row>
    <row r="138" spans="1:49" x14ac:dyDescent="0.25">
      <c r="A138" s="13">
        <v>44338</v>
      </c>
      <c r="B138" s="14">
        <v>50</v>
      </c>
      <c r="C138" s="15"/>
      <c r="D138" s="15"/>
      <c r="E138" s="18"/>
      <c r="F138" s="18"/>
      <c r="G138" s="18"/>
      <c r="H138" s="18"/>
      <c r="I138" s="18"/>
      <c r="J138" s="18"/>
      <c r="K138" s="16">
        <f t="shared" si="6"/>
        <v>50</v>
      </c>
      <c r="L138" s="17"/>
      <c r="M138" s="17"/>
      <c r="N138" s="17"/>
      <c r="O138" s="17"/>
      <c r="P138" s="17"/>
      <c r="Q138" s="17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8">
        <f t="shared" si="5"/>
        <v>0</v>
      </c>
      <c r="AW138" s="19">
        <f t="shared" si="7"/>
        <v>4581.0700000000006</v>
      </c>
    </row>
    <row r="139" spans="1:49" x14ac:dyDescent="0.25">
      <c r="A139" s="13">
        <v>44340</v>
      </c>
      <c r="B139" s="14">
        <v>20.5</v>
      </c>
      <c r="C139" s="15"/>
      <c r="D139" s="15"/>
      <c r="E139" s="18"/>
      <c r="F139" s="18"/>
      <c r="G139" s="18"/>
      <c r="H139" s="18"/>
      <c r="I139" s="18"/>
      <c r="J139" s="18"/>
      <c r="K139" s="16">
        <f t="shared" si="6"/>
        <v>20.5</v>
      </c>
      <c r="L139" s="17"/>
      <c r="M139" s="17"/>
      <c r="N139" s="17"/>
      <c r="O139" s="17"/>
      <c r="P139" s="17"/>
      <c r="Q139" s="17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8">
        <f t="shared" si="5"/>
        <v>0</v>
      </c>
      <c r="AW139" s="19">
        <f t="shared" si="7"/>
        <v>4601.5700000000006</v>
      </c>
    </row>
    <row r="140" spans="1:49" x14ac:dyDescent="0.25">
      <c r="A140" s="18"/>
      <c r="B140" s="14">
        <v>30</v>
      </c>
      <c r="C140" s="15"/>
      <c r="D140" s="15"/>
      <c r="E140" s="18"/>
      <c r="F140" s="18"/>
      <c r="G140" s="18"/>
      <c r="H140" s="18"/>
      <c r="I140" s="18"/>
      <c r="J140" s="18"/>
      <c r="K140" s="16">
        <f t="shared" si="6"/>
        <v>30</v>
      </c>
      <c r="L140" s="17"/>
      <c r="M140" s="17"/>
      <c r="N140" s="17"/>
      <c r="O140" s="17"/>
      <c r="P140" s="17"/>
      <c r="Q140" s="17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8">
        <f t="shared" si="5"/>
        <v>0</v>
      </c>
      <c r="AW140" s="19">
        <f t="shared" si="7"/>
        <v>4631.5700000000006</v>
      </c>
    </row>
    <row r="141" spans="1:49" x14ac:dyDescent="0.25">
      <c r="A141" s="18"/>
      <c r="B141" s="14">
        <v>20</v>
      </c>
      <c r="C141" s="15"/>
      <c r="D141" s="15"/>
      <c r="E141" s="18"/>
      <c r="F141" s="18"/>
      <c r="G141" s="18"/>
      <c r="H141" s="18"/>
      <c r="I141" s="18"/>
      <c r="J141" s="18"/>
      <c r="K141" s="16">
        <f t="shared" si="6"/>
        <v>20</v>
      </c>
      <c r="L141" s="17"/>
      <c r="M141" s="17"/>
      <c r="N141" s="17"/>
      <c r="O141" s="17"/>
      <c r="P141" s="17"/>
      <c r="Q141" s="17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8">
        <f t="shared" ref="AV141:AV196" si="10">SUM(L141:AU141)</f>
        <v>0</v>
      </c>
      <c r="AW141" s="19">
        <f t="shared" si="7"/>
        <v>4651.5700000000006</v>
      </c>
    </row>
    <row r="142" spans="1:49" x14ac:dyDescent="0.25">
      <c r="A142" s="18"/>
      <c r="B142" s="14">
        <v>20</v>
      </c>
      <c r="C142" s="15"/>
      <c r="D142" s="15"/>
      <c r="E142" s="18"/>
      <c r="F142" s="18"/>
      <c r="G142" s="18"/>
      <c r="H142" s="18"/>
      <c r="I142" s="18"/>
      <c r="J142" s="18"/>
      <c r="K142" s="16">
        <f t="shared" ref="K142:K196" si="11">SUM(B142:G142)</f>
        <v>20</v>
      </c>
      <c r="L142" s="17"/>
      <c r="M142" s="17"/>
      <c r="N142" s="17"/>
      <c r="O142" s="17"/>
      <c r="P142" s="17"/>
      <c r="Q142" s="17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8">
        <f t="shared" si="10"/>
        <v>0</v>
      </c>
      <c r="AW142" s="19">
        <f t="shared" ref="AW142:AW205" si="12">AW141+K142-AV142</f>
        <v>4671.5700000000006</v>
      </c>
    </row>
    <row r="143" spans="1:49" x14ac:dyDescent="0.25">
      <c r="A143" s="18"/>
      <c r="B143" s="14">
        <v>20</v>
      </c>
      <c r="C143" s="15"/>
      <c r="D143" s="15"/>
      <c r="E143" s="18"/>
      <c r="F143" s="18"/>
      <c r="G143" s="18"/>
      <c r="H143" s="18"/>
      <c r="I143" s="18"/>
      <c r="J143" s="18"/>
      <c r="K143" s="16">
        <f t="shared" si="11"/>
        <v>20</v>
      </c>
      <c r="L143" s="17"/>
      <c r="M143" s="17"/>
      <c r="N143" s="17"/>
      <c r="O143" s="17"/>
      <c r="P143" s="17"/>
      <c r="Q143" s="17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8">
        <f t="shared" si="10"/>
        <v>0</v>
      </c>
      <c r="AW143" s="19">
        <f t="shared" si="12"/>
        <v>4691.5700000000006</v>
      </c>
    </row>
    <row r="144" spans="1:49" x14ac:dyDescent="0.25">
      <c r="A144" s="18"/>
      <c r="B144" s="14">
        <v>100</v>
      </c>
      <c r="C144" s="15"/>
      <c r="D144" s="15"/>
      <c r="E144" s="18"/>
      <c r="F144" s="18"/>
      <c r="G144" s="18"/>
      <c r="H144" s="18"/>
      <c r="I144" s="18"/>
      <c r="J144" s="18"/>
      <c r="K144" s="16">
        <f t="shared" si="11"/>
        <v>100</v>
      </c>
      <c r="L144" s="17"/>
      <c r="M144" s="17"/>
      <c r="N144" s="17"/>
      <c r="O144" s="17"/>
      <c r="P144" s="17"/>
      <c r="Q144" s="17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8">
        <f t="shared" si="10"/>
        <v>0</v>
      </c>
      <c r="AW144" s="19">
        <f t="shared" si="12"/>
        <v>4791.5700000000006</v>
      </c>
    </row>
    <row r="145" spans="1:49" x14ac:dyDescent="0.25">
      <c r="A145" s="13">
        <v>44341</v>
      </c>
      <c r="B145" s="14"/>
      <c r="C145" s="15"/>
      <c r="D145" s="15"/>
      <c r="E145" s="18"/>
      <c r="F145" s="18"/>
      <c r="G145" s="18"/>
      <c r="H145" s="18"/>
      <c r="I145" s="18"/>
      <c r="J145" s="18"/>
      <c r="K145" s="16">
        <f t="shared" si="11"/>
        <v>0</v>
      </c>
      <c r="L145" s="17"/>
      <c r="M145" s="17"/>
      <c r="N145" s="17"/>
      <c r="O145" s="17"/>
      <c r="P145" s="17"/>
      <c r="Q145" s="17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>
        <v>194.25</v>
      </c>
      <c r="AP145" s="15"/>
      <c r="AQ145" s="15"/>
      <c r="AR145" s="15"/>
      <c r="AS145" s="15"/>
      <c r="AT145" s="15"/>
      <c r="AU145" s="15"/>
      <c r="AV145" s="18">
        <f t="shared" si="10"/>
        <v>194.25</v>
      </c>
      <c r="AW145" s="19">
        <f t="shared" si="12"/>
        <v>4597.3200000000006</v>
      </c>
    </row>
    <row r="146" spans="1:49" x14ac:dyDescent="0.25">
      <c r="A146" s="13">
        <v>44342</v>
      </c>
      <c r="B146" s="14">
        <v>300</v>
      </c>
      <c r="C146" s="15">
        <v>631</v>
      </c>
      <c r="D146" s="15"/>
      <c r="E146" s="18"/>
      <c r="F146" s="18"/>
      <c r="G146" s="18"/>
      <c r="H146" s="18"/>
      <c r="I146" s="18"/>
      <c r="J146" s="18"/>
      <c r="K146" s="16">
        <f t="shared" si="11"/>
        <v>931</v>
      </c>
      <c r="L146" s="17"/>
      <c r="M146" s="17"/>
      <c r="N146" s="17"/>
      <c r="O146" s="17"/>
      <c r="P146" s="17"/>
      <c r="Q146" s="17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8">
        <f t="shared" si="10"/>
        <v>0</v>
      </c>
      <c r="AW146" s="19">
        <f t="shared" si="12"/>
        <v>5528.3200000000006</v>
      </c>
    </row>
    <row r="147" spans="1:49" x14ac:dyDescent="0.25">
      <c r="A147" s="13">
        <v>44347</v>
      </c>
      <c r="B147" s="14">
        <v>20</v>
      </c>
      <c r="C147" s="15"/>
      <c r="D147" s="15"/>
      <c r="E147" s="18"/>
      <c r="F147" s="18"/>
      <c r="G147" s="18"/>
      <c r="H147" s="18"/>
      <c r="I147" s="18"/>
      <c r="J147" s="18"/>
      <c r="K147" s="16">
        <f t="shared" si="11"/>
        <v>20</v>
      </c>
      <c r="L147" s="17"/>
      <c r="M147" s="17"/>
      <c r="N147" s="17"/>
      <c r="O147" s="17"/>
      <c r="P147" s="17"/>
      <c r="Q147" s="17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8">
        <f t="shared" si="10"/>
        <v>0</v>
      </c>
      <c r="AW147" s="19">
        <f t="shared" si="12"/>
        <v>5548.3200000000006</v>
      </c>
    </row>
    <row r="148" spans="1:49" x14ac:dyDescent="0.25">
      <c r="A148" s="18"/>
      <c r="B148" s="14">
        <v>25</v>
      </c>
      <c r="C148" s="15"/>
      <c r="D148" s="15"/>
      <c r="E148" s="18"/>
      <c r="F148" s="18"/>
      <c r="G148" s="18"/>
      <c r="H148" s="18"/>
      <c r="I148" s="18"/>
      <c r="J148" s="18"/>
      <c r="K148" s="16">
        <f t="shared" si="11"/>
        <v>25</v>
      </c>
      <c r="L148" s="17"/>
      <c r="M148" s="17"/>
      <c r="N148" s="17"/>
      <c r="O148" s="17"/>
      <c r="P148" s="17"/>
      <c r="Q148" s="17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8">
        <f t="shared" si="10"/>
        <v>0</v>
      </c>
      <c r="AW148" s="19">
        <f t="shared" si="12"/>
        <v>5573.3200000000006</v>
      </c>
    </row>
    <row r="149" spans="1:49" x14ac:dyDescent="0.25">
      <c r="A149" s="18"/>
      <c r="B149" s="14">
        <v>100</v>
      </c>
      <c r="C149" s="15"/>
      <c r="D149" s="15"/>
      <c r="E149" s="18"/>
      <c r="F149" s="18"/>
      <c r="G149" s="18"/>
      <c r="H149" s="18"/>
      <c r="I149" s="18"/>
      <c r="J149" s="18"/>
      <c r="K149" s="16">
        <f t="shared" si="11"/>
        <v>100</v>
      </c>
      <c r="L149" s="17"/>
      <c r="M149" s="17"/>
      <c r="N149" s="17"/>
      <c r="O149" s="17"/>
      <c r="P149" s="17"/>
      <c r="Q149" s="17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8">
        <f t="shared" si="10"/>
        <v>0</v>
      </c>
      <c r="AW149" s="19">
        <f t="shared" si="12"/>
        <v>5673.3200000000006</v>
      </c>
    </row>
    <row r="150" spans="1:49" x14ac:dyDescent="0.25">
      <c r="A150" s="18"/>
      <c r="B150" s="14">
        <v>20</v>
      </c>
      <c r="C150" s="15"/>
      <c r="D150" s="15"/>
      <c r="E150" s="18"/>
      <c r="F150" s="18"/>
      <c r="G150" s="18"/>
      <c r="H150" s="18"/>
      <c r="I150" s="18"/>
      <c r="J150" s="18"/>
      <c r="K150" s="16">
        <f t="shared" si="11"/>
        <v>20</v>
      </c>
      <c r="L150" s="17"/>
      <c r="M150" s="17"/>
      <c r="N150" s="17"/>
      <c r="O150" s="17"/>
      <c r="P150" s="17"/>
      <c r="Q150" s="17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8">
        <f t="shared" si="10"/>
        <v>0</v>
      </c>
      <c r="AW150" s="19">
        <f t="shared" si="12"/>
        <v>5693.3200000000006</v>
      </c>
    </row>
    <row r="151" spans="1:49" x14ac:dyDescent="0.25">
      <c r="A151" s="18"/>
      <c r="B151" s="14">
        <v>20</v>
      </c>
      <c r="C151" s="15"/>
      <c r="D151" s="15"/>
      <c r="E151" s="18"/>
      <c r="F151" s="18"/>
      <c r="G151" s="18"/>
      <c r="H151" s="18"/>
      <c r="I151" s="18"/>
      <c r="J151" s="18"/>
      <c r="K151" s="16">
        <f t="shared" si="11"/>
        <v>20</v>
      </c>
      <c r="L151" s="17"/>
      <c r="M151" s="17"/>
      <c r="N151" s="17"/>
      <c r="O151" s="17"/>
      <c r="P151" s="17"/>
      <c r="Q151" s="17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8">
        <f t="shared" si="10"/>
        <v>0</v>
      </c>
      <c r="AW151" s="19">
        <f t="shared" si="12"/>
        <v>5713.3200000000006</v>
      </c>
    </row>
    <row r="152" spans="1:49" x14ac:dyDescent="0.25">
      <c r="A152" s="18"/>
      <c r="B152" s="14">
        <v>20</v>
      </c>
      <c r="C152" s="15"/>
      <c r="D152" s="15"/>
      <c r="E152" s="18"/>
      <c r="F152" s="18"/>
      <c r="G152" s="18"/>
      <c r="H152" s="18"/>
      <c r="I152" s="18"/>
      <c r="J152" s="18"/>
      <c r="K152" s="16">
        <f t="shared" si="11"/>
        <v>20</v>
      </c>
      <c r="L152" s="17"/>
      <c r="M152" s="17"/>
      <c r="N152" s="17"/>
      <c r="O152" s="17"/>
      <c r="P152" s="17"/>
      <c r="Q152" s="17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8">
        <f t="shared" si="10"/>
        <v>0</v>
      </c>
      <c r="AW152" s="19">
        <f t="shared" si="12"/>
        <v>5733.3200000000006</v>
      </c>
    </row>
    <row r="153" spans="1:49" x14ac:dyDescent="0.25">
      <c r="A153" s="18"/>
      <c r="B153" s="14">
        <v>20</v>
      </c>
      <c r="C153" s="15"/>
      <c r="D153" s="15"/>
      <c r="E153" s="18"/>
      <c r="F153" s="18"/>
      <c r="G153" s="18"/>
      <c r="H153" s="18"/>
      <c r="I153" s="18"/>
      <c r="J153" s="18"/>
      <c r="K153" s="16">
        <f t="shared" si="11"/>
        <v>20</v>
      </c>
      <c r="L153" s="17"/>
      <c r="M153" s="17"/>
      <c r="N153" s="17"/>
      <c r="O153" s="17"/>
      <c r="P153" s="17"/>
      <c r="Q153" s="17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8">
        <f t="shared" si="10"/>
        <v>0</v>
      </c>
      <c r="AW153" s="19">
        <f t="shared" si="12"/>
        <v>5753.3200000000006</v>
      </c>
    </row>
    <row r="154" spans="1:49" x14ac:dyDescent="0.25">
      <c r="A154" s="22"/>
      <c r="B154" s="23">
        <v>30</v>
      </c>
      <c r="C154" s="24"/>
      <c r="D154" s="24"/>
      <c r="E154" s="22"/>
      <c r="F154" s="22"/>
      <c r="G154" s="22"/>
      <c r="H154" s="22"/>
      <c r="I154" s="22"/>
      <c r="J154" s="22"/>
      <c r="K154" s="25">
        <f t="shared" si="11"/>
        <v>30</v>
      </c>
      <c r="L154" s="26"/>
      <c r="M154" s="26"/>
      <c r="N154" s="26"/>
      <c r="O154" s="26"/>
      <c r="P154" s="26"/>
      <c r="Q154" s="26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2">
        <f t="shared" si="10"/>
        <v>0</v>
      </c>
      <c r="AW154" s="27">
        <f t="shared" si="12"/>
        <v>5783.3200000000006</v>
      </c>
    </row>
    <row r="155" spans="1:49" x14ac:dyDescent="0.25">
      <c r="A155" s="34"/>
      <c r="B155" s="35">
        <f>SUM(B113:B154)</f>
        <v>1943.5</v>
      </c>
      <c r="C155" s="35">
        <f t="shared" ref="C155:AV155" si="13">SUM(C113:C154)</f>
        <v>4371.6000000000004</v>
      </c>
      <c r="D155" s="35">
        <f t="shared" si="13"/>
        <v>35</v>
      </c>
      <c r="E155" s="35">
        <f t="shared" si="13"/>
        <v>0</v>
      </c>
      <c r="F155" s="35"/>
      <c r="G155" s="35">
        <f t="shared" si="13"/>
        <v>0</v>
      </c>
      <c r="H155" s="35"/>
      <c r="I155" s="35"/>
      <c r="J155" s="35"/>
      <c r="K155" s="35">
        <f t="shared" si="13"/>
        <v>6350.1</v>
      </c>
      <c r="L155" s="35">
        <f t="shared" si="13"/>
        <v>0</v>
      </c>
      <c r="M155" s="35"/>
      <c r="N155" s="35"/>
      <c r="O155" s="35">
        <f t="shared" si="13"/>
        <v>0</v>
      </c>
      <c r="P155" s="35">
        <f t="shared" si="13"/>
        <v>0</v>
      </c>
      <c r="Q155" s="35">
        <f t="shared" si="13"/>
        <v>0</v>
      </c>
      <c r="R155" s="35">
        <f t="shared" si="13"/>
        <v>0</v>
      </c>
      <c r="S155" s="35">
        <f t="shared" si="13"/>
        <v>0</v>
      </c>
      <c r="T155" s="35">
        <f t="shared" si="13"/>
        <v>0</v>
      </c>
      <c r="U155" s="35">
        <f t="shared" si="13"/>
        <v>0</v>
      </c>
      <c r="V155" s="35">
        <f t="shared" si="13"/>
        <v>0</v>
      </c>
      <c r="W155" s="35">
        <f t="shared" si="13"/>
        <v>0</v>
      </c>
      <c r="X155" s="35">
        <f t="shared" si="13"/>
        <v>0</v>
      </c>
      <c r="Y155" s="35">
        <f t="shared" si="13"/>
        <v>0</v>
      </c>
      <c r="Z155" s="35">
        <f t="shared" si="13"/>
        <v>0</v>
      </c>
      <c r="AA155" s="35">
        <f t="shared" si="13"/>
        <v>0</v>
      </c>
      <c r="AB155" s="35"/>
      <c r="AC155" s="35"/>
      <c r="AD155" s="35">
        <f t="shared" si="13"/>
        <v>0</v>
      </c>
      <c r="AE155" s="35">
        <f t="shared" si="13"/>
        <v>0</v>
      </c>
      <c r="AF155" s="35">
        <f t="shared" si="13"/>
        <v>0</v>
      </c>
      <c r="AG155" s="35">
        <f t="shared" si="13"/>
        <v>0</v>
      </c>
      <c r="AH155" s="35">
        <f t="shared" si="13"/>
        <v>0</v>
      </c>
      <c r="AI155" s="35">
        <f t="shared" si="13"/>
        <v>45</v>
      </c>
      <c r="AJ155" s="35">
        <f t="shared" si="13"/>
        <v>0</v>
      </c>
      <c r="AK155" s="35">
        <f t="shared" si="13"/>
        <v>0</v>
      </c>
      <c r="AL155" s="35">
        <f t="shared" si="13"/>
        <v>2200</v>
      </c>
      <c r="AM155" s="35">
        <f t="shared" si="13"/>
        <v>0</v>
      </c>
      <c r="AN155" s="35">
        <f t="shared" si="13"/>
        <v>0</v>
      </c>
      <c r="AO155" s="35">
        <f t="shared" si="13"/>
        <v>555.65</v>
      </c>
      <c r="AP155" s="35"/>
      <c r="AQ155" s="35">
        <f t="shared" si="13"/>
        <v>0</v>
      </c>
      <c r="AR155" s="35">
        <f t="shared" si="13"/>
        <v>0</v>
      </c>
      <c r="AS155" s="35">
        <f t="shared" si="13"/>
        <v>0</v>
      </c>
      <c r="AT155" s="35">
        <f t="shared" si="13"/>
        <v>195.16</v>
      </c>
      <c r="AU155" s="35">
        <f t="shared" si="13"/>
        <v>0</v>
      </c>
      <c r="AV155" s="35">
        <f t="shared" si="13"/>
        <v>2995.81</v>
      </c>
      <c r="AW155" s="37"/>
    </row>
    <row r="156" spans="1:49" x14ac:dyDescent="0.25">
      <c r="A156" s="46">
        <v>44354</v>
      </c>
      <c r="B156" s="29">
        <v>10800</v>
      </c>
      <c r="C156" s="30">
        <v>450</v>
      </c>
      <c r="D156" s="30"/>
      <c r="E156" s="28"/>
      <c r="F156" s="28"/>
      <c r="G156" s="28"/>
      <c r="H156" s="28"/>
      <c r="I156" s="28"/>
      <c r="J156" s="28"/>
      <c r="K156" s="31">
        <f t="shared" si="11"/>
        <v>11250</v>
      </c>
      <c r="L156" s="32"/>
      <c r="M156" s="32"/>
      <c r="N156" s="32"/>
      <c r="O156" s="32"/>
      <c r="P156" s="32"/>
      <c r="Q156" s="32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28">
        <f t="shared" si="10"/>
        <v>0</v>
      </c>
      <c r="AW156" s="33">
        <v>17033.32</v>
      </c>
    </row>
    <row r="157" spans="1:49" x14ac:dyDescent="0.25">
      <c r="A157" s="18"/>
      <c r="B157" s="14">
        <v>9291.49</v>
      </c>
      <c r="C157" s="15">
        <v>462</v>
      </c>
      <c r="D157" s="15"/>
      <c r="E157" s="18"/>
      <c r="F157" s="18"/>
      <c r="G157" s="18"/>
      <c r="H157" s="18"/>
      <c r="I157" s="18"/>
      <c r="J157" s="18"/>
      <c r="K157" s="16">
        <f t="shared" si="11"/>
        <v>9753.49</v>
      </c>
      <c r="L157" s="17"/>
      <c r="M157" s="17"/>
      <c r="N157" s="17"/>
      <c r="O157" s="17"/>
      <c r="P157" s="17"/>
      <c r="Q157" s="17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8">
        <f t="shared" si="10"/>
        <v>0</v>
      </c>
      <c r="AW157" s="19">
        <f t="shared" si="12"/>
        <v>26786.809999999998</v>
      </c>
    </row>
    <row r="158" spans="1:49" x14ac:dyDescent="0.25">
      <c r="A158" s="18"/>
      <c r="B158" s="14">
        <v>20</v>
      </c>
      <c r="C158" s="15"/>
      <c r="D158" s="15"/>
      <c r="E158" s="18"/>
      <c r="F158" s="18"/>
      <c r="G158" s="18"/>
      <c r="H158" s="18"/>
      <c r="I158" s="18"/>
      <c r="J158" s="18"/>
      <c r="K158" s="16">
        <f t="shared" si="11"/>
        <v>20</v>
      </c>
      <c r="L158" s="17"/>
      <c r="M158" s="17"/>
      <c r="N158" s="17"/>
      <c r="O158" s="17"/>
      <c r="P158" s="17"/>
      <c r="Q158" s="17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8">
        <f t="shared" si="10"/>
        <v>0</v>
      </c>
      <c r="AW158" s="19">
        <f t="shared" si="12"/>
        <v>26806.809999999998</v>
      </c>
    </row>
    <row r="159" spans="1:49" x14ac:dyDescent="0.25">
      <c r="A159" s="18"/>
      <c r="B159" s="14">
        <v>20</v>
      </c>
      <c r="C159" s="15"/>
      <c r="D159" s="15"/>
      <c r="E159" s="18"/>
      <c r="F159" s="18"/>
      <c r="G159" s="18"/>
      <c r="H159" s="18"/>
      <c r="I159" s="18"/>
      <c r="J159" s="18"/>
      <c r="K159" s="16">
        <f t="shared" si="11"/>
        <v>20</v>
      </c>
      <c r="L159" s="17"/>
      <c r="M159" s="17"/>
      <c r="N159" s="17"/>
      <c r="O159" s="17"/>
      <c r="P159" s="17">
        <v>12</v>
      </c>
      <c r="Q159" s="17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8">
        <f t="shared" si="10"/>
        <v>12</v>
      </c>
      <c r="AW159" s="19">
        <f t="shared" si="12"/>
        <v>26814.809999999998</v>
      </c>
    </row>
    <row r="160" spans="1:49" x14ac:dyDescent="0.25">
      <c r="A160" s="13">
        <v>44355</v>
      </c>
      <c r="B160" s="14"/>
      <c r="C160" s="15"/>
      <c r="D160" s="15"/>
      <c r="E160" s="18"/>
      <c r="F160" s="18"/>
      <c r="G160" s="18"/>
      <c r="H160" s="18"/>
      <c r="I160" s="18"/>
      <c r="J160" s="18"/>
      <c r="K160" s="16">
        <f t="shared" si="11"/>
        <v>0</v>
      </c>
      <c r="L160" s="17"/>
      <c r="M160" s="17"/>
      <c r="N160" s="17"/>
      <c r="O160" s="17"/>
      <c r="P160" s="17"/>
      <c r="Q160" s="17"/>
      <c r="R160" s="15"/>
      <c r="S160" s="15"/>
      <c r="T160" s="15"/>
      <c r="U160" s="15">
        <v>1024.83</v>
      </c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8">
        <f t="shared" si="10"/>
        <v>1024.83</v>
      </c>
      <c r="AW160" s="19">
        <f t="shared" si="12"/>
        <v>25789.979999999996</v>
      </c>
    </row>
    <row r="161" spans="1:49" x14ac:dyDescent="0.25">
      <c r="A161" s="13">
        <v>44356</v>
      </c>
      <c r="B161" s="14"/>
      <c r="C161" s="15"/>
      <c r="D161" s="15"/>
      <c r="E161" s="18"/>
      <c r="F161" s="18"/>
      <c r="G161" s="18"/>
      <c r="H161" s="18"/>
      <c r="I161" s="18"/>
      <c r="J161" s="18"/>
      <c r="K161" s="16">
        <f t="shared" si="11"/>
        <v>0</v>
      </c>
      <c r="L161" s="17"/>
      <c r="M161" s="17"/>
      <c r="N161" s="17"/>
      <c r="O161" s="17"/>
      <c r="P161" s="17"/>
      <c r="Q161" s="17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>
        <v>200</v>
      </c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8">
        <f t="shared" si="10"/>
        <v>200</v>
      </c>
      <c r="AW161" s="19">
        <f t="shared" si="12"/>
        <v>25589.979999999996</v>
      </c>
    </row>
    <row r="162" spans="1:49" x14ac:dyDescent="0.25">
      <c r="A162" s="13">
        <v>44361</v>
      </c>
      <c r="B162" s="14">
        <v>50</v>
      </c>
      <c r="C162" s="15"/>
      <c r="D162" s="15"/>
      <c r="E162" s="18"/>
      <c r="F162" s="18"/>
      <c r="G162" s="18"/>
      <c r="H162" s="18"/>
      <c r="I162" s="18"/>
      <c r="J162" s="18"/>
      <c r="K162" s="16">
        <f t="shared" si="11"/>
        <v>50</v>
      </c>
      <c r="L162" s="17"/>
      <c r="M162" s="17"/>
      <c r="N162" s="17"/>
      <c r="O162" s="17"/>
      <c r="P162" s="17"/>
      <c r="Q162" s="17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8">
        <f t="shared" si="10"/>
        <v>0</v>
      </c>
      <c r="AW162" s="19">
        <f t="shared" si="12"/>
        <v>25639.979999999996</v>
      </c>
    </row>
    <row r="163" spans="1:49" x14ac:dyDescent="0.25">
      <c r="A163" s="18"/>
      <c r="B163" s="14">
        <v>100</v>
      </c>
      <c r="C163" s="15"/>
      <c r="D163" s="15"/>
      <c r="E163" s="18"/>
      <c r="F163" s="18"/>
      <c r="G163" s="18"/>
      <c r="H163" s="18"/>
      <c r="I163" s="18"/>
      <c r="J163" s="18"/>
      <c r="K163" s="16">
        <f t="shared" si="11"/>
        <v>100</v>
      </c>
      <c r="L163" s="17"/>
      <c r="M163" s="17"/>
      <c r="N163" s="17"/>
      <c r="O163" s="17"/>
      <c r="P163" s="17"/>
      <c r="Q163" s="17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8">
        <f t="shared" si="10"/>
        <v>0</v>
      </c>
      <c r="AW163" s="19">
        <f t="shared" si="12"/>
        <v>25739.979999999996</v>
      </c>
    </row>
    <row r="164" spans="1:49" x14ac:dyDescent="0.25">
      <c r="A164" s="18"/>
      <c r="B164" s="14">
        <v>40</v>
      </c>
      <c r="C164" s="15"/>
      <c r="D164" s="15"/>
      <c r="E164" s="18"/>
      <c r="F164" s="18"/>
      <c r="G164" s="18"/>
      <c r="H164" s="18"/>
      <c r="I164" s="18"/>
      <c r="J164" s="18"/>
      <c r="K164" s="16">
        <f t="shared" si="11"/>
        <v>40</v>
      </c>
      <c r="L164" s="17"/>
      <c r="M164" s="17"/>
      <c r="N164" s="17"/>
      <c r="O164" s="17"/>
      <c r="P164" s="17"/>
      <c r="Q164" s="17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8">
        <f t="shared" si="10"/>
        <v>0</v>
      </c>
      <c r="AW164" s="19">
        <f t="shared" si="12"/>
        <v>25779.979999999996</v>
      </c>
    </row>
    <row r="165" spans="1:49" x14ac:dyDescent="0.25">
      <c r="A165" s="18"/>
      <c r="B165" s="14">
        <v>1000</v>
      </c>
      <c r="C165" s="15"/>
      <c r="D165" s="15"/>
      <c r="E165" s="18"/>
      <c r="F165" s="18"/>
      <c r="G165" s="18"/>
      <c r="H165" s="18"/>
      <c r="I165" s="18"/>
      <c r="J165" s="18"/>
      <c r="K165" s="16">
        <f t="shared" si="11"/>
        <v>1000</v>
      </c>
      <c r="L165" s="17"/>
      <c r="M165" s="17"/>
      <c r="N165" s="17"/>
      <c r="O165" s="17"/>
      <c r="P165" s="17"/>
      <c r="Q165" s="17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8">
        <f t="shared" si="10"/>
        <v>0</v>
      </c>
      <c r="AW165" s="19">
        <f t="shared" si="12"/>
        <v>26779.979999999996</v>
      </c>
    </row>
    <row r="166" spans="1:49" x14ac:dyDescent="0.25">
      <c r="A166" s="18"/>
      <c r="B166" s="14">
        <v>20</v>
      </c>
      <c r="C166" s="15"/>
      <c r="D166" s="15"/>
      <c r="E166" s="18"/>
      <c r="F166" s="18"/>
      <c r="G166" s="18"/>
      <c r="H166" s="18"/>
      <c r="I166" s="18"/>
      <c r="J166" s="18"/>
      <c r="K166" s="16">
        <f t="shared" si="11"/>
        <v>20</v>
      </c>
      <c r="L166" s="17"/>
      <c r="M166" s="17"/>
      <c r="N166" s="17"/>
      <c r="O166" s="17"/>
      <c r="P166" s="17"/>
      <c r="Q166" s="17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8">
        <f t="shared" si="10"/>
        <v>0</v>
      </c>
      <c r="AW166" s="19">
        <f t="shared" si="12"/>
        <v>26799.979999999996</v>
      </c>
    </row>
    <row r="167" spans="1:49" x14ac:dyDescent="0.25">
      <c r="A167" s="18"/>
      <c r="B167" s="14">
        <v>20</v>
      </c>
      <c r="C167" s="15"/>
      <c r="D167" s="15"/>
      <c r="E167" s="18"/>
      <c r="F167" s="18"/>
      <c r="G167" s="18"/>
      <c r="H167" s="18"/>
      <c r="I167" s="18"/>
      <c r="J167" s="18"/>
      <c r="K167" s="16">
        <f t="shared" si="11"/>
        <v>20</v>
      </c>
      <c r="L167" s="17"/>
      <c r="M167" s="17"/>
      <c r="N167" s="17"/>
      <c r="O167" s="17"/>
      <c r="P167" s="17"/>
      <c r="Q167" s="17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8">
        <f t="shared" si="10"/>
        <v>0</v>
      </c>
      <c r="AW167" s="19">
        <f t="shared" si="12"/>
        <v>26819.979999999996</v>
      </c>
    </row>
    <row r="168" spans="1:49" x14ac:dyDescent="0.25">
      <c r="A168" s="18"/>
      <c r="B168" s="14">
        <v>50</v>
      </c>
      <c r="C168" s="15"/>
      <c r="D168" s="15"/>
      <c r="E168" s="18"/>
      <c r="F168" s="18"/>
      <c r="G168" s="18"/>
      <c r="H168" s="18"/>
      <c r="I168" s="18"/>
      <c r="J168" s="18"/>
      <c r="K168" s="16">
        <f t="shared" si="11"/>
        <v>50</v>
      </c>
      <c r="L168" s="17"/>
      <c r="M168" s="17"/>
      <c r="N168" s="17"/>
      <c r="O168" s="17"/>
      <c r="P168" s="17"/>
      <c r="Q168" s="17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8">
        <f t="shared" si="10"/>
        <v>0</v>
      </c>
      <c r="AW168" s="19">
        <f t="shared" si="12"/>
        <v>26869.979999999996</v>
      </c>
    </row>
    <row r="169" spans="1:49" x14ac:dyDescent="0.25">
      <c r="A169" s="13">
        <v>44363</v>
      </c>
      <c r="B169" s="14">
        <v>80</v>
      </c>
      <c r="C169" s="15">
        <v>739</v>
      </c>
      <c r="D169" s="15"/>
      <c r="E169" s="18"/>
      <c r="F169" s="18"/>
      <c r="G169" s="18"/>
      <c r="H169" s="18"/>
      <c r="I169" s="18"/>
      <c r="J169" s="18"/>
      <c r="K169" s="16">
        <f t="shared" si="11"/>
        <v>819</v>
      </c>
      <c r="L169" s="17"/>
      <c r="M169" s="17"/>
      <c r="N169" s="17"/>
      <c r="O169" s="17"/>
      <c r="P169" s="17"/>
      <c r="Q169" s="17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8">
        <f t="shared" si="10"/>
        <v>0</v>
      </c>
      <c r="AW169" s="19">
        <f t="shared" si="12"/>
        <v>27688.979999999996</v>
      </c>
    </row>
    <row r="170" spans="1:49" x14ac:dyDescent="0.25">
      <c r="A170" s="18"/>
      <c r="B170" s="14">
        <v>23</v>
      </c>
      <c r="C170" s="15"/>
      <c r="D170" s="15"/>
      <c r="E170" s="18"/>
      <c r="F170" s="18"/>
      <c r="G170" s="18"/>
      <c r="H170" s="18"/>
      <c r="I170" s="18"/>
      <c r="J170" s="18"/>
      <c r="K170" s="16">
        <f t="shared" si="11"/>
        <v>23</v>
      </c>
      <c r="L170" s="17"/>
      <c r="M170" s="17"/>
      <c r="N170" s="17"/>
      <c r="O170" s="17"/>
      <c r="P170" s="17"/>
      <c r="Q170" s="17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8">
        <f t="shared" si="10"/>
        <v>0</v>
      </c>
      <c r="AW170" s="19">
        <f t="shared" si="12"/>
        <v>27711.979999999996</v>
      </c>
    </row>
    <row r="171" spans="1:49" x14ac:dyDescent="0.25">
      <c r="A171" s="18"/>
      <c r="B171" s="14">
        <v>50</v>
      </c>
      <c r="C171" s="15"/>
      <c r="D171" s="15"/>
      <c r="E171" s="18"/>
      <c r="F171" s="18"/>
      <c r="G171" s="18"/>
      <c r="H171" s="18"/>
      <c r="I171" s="18"/>
      <c r="J171" s="18"/>
      <c r="K171" s="16">
        <f t="shared" si="11"/>
        <v>50</v>
      </c>
      <c r="L171" s="17"/>
      <c r="M171" s="17"/>
      <c r="N171" s="17"/>
      <c r="O171" s="17"/>
      <c r="P171" s="17"/>
      <c r="Q171" s="17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8">
        <f t="shared" si="10"/>
        <v>0</v>
      </c>
      <c r="AW171" s="19">
        <f t="shared" si="12"/>
        <v>27761.979999999996</v>
      </c>
    </row>
    <row r="172" spans="1:49" x14ac:dyDescent="0.25">
      <c r="A172" s="13">
        <v>44365</v>
      </c>
      <c r="B172" s="14"/>
      <c r="C172" s="15"/>
      <c r="D172" s="15"/>
      <c r="E172" s="18"/>
      <c r="F172" s="18"/>
      <c r="G172" s="18"/>
      <c r="H172" s="18"/>
      <c r="I172" s="18"/>
      <c r="J172" s="18"/>
      <c r="K172" s="16">
        <f t="shared" si="11"/>
        <v>0</v>
      </c>
      <c r="L172" s="17"/>
      <c r="M172" s="17"/>
      <c r="N172" s="17"/>
      <c r="O172" s="17"/>
      <c r="P172" s="17"/>
      <c r="Q172" s="17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>
        <v>200</v>
      </c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8">
        <f t="shared" si="10"/>
        <v>200</v>
      </c>
      <c r="AW172" s="19">
        <f t="shared" si="12"/>
        <v>27561.979999999996</v>
      </c>
    </row>
    <row r="173" spans="1:49" x14ac:dyDescent="0.25">
      <c r="A173" s="13">
        <v>44368</v>
      </c>
      <c r="B173" s="14">
        <v>30</v>
      </c>
      <c r="C173" s="15"/>
      <c r="D173" s="15"/>
      <c r="E173" s="18"/>
      <c r="F173" s="18"/>
      <c r="G173" s="18"/>
      <c r="H173" s="18"/>
      <c r="I173" s="18"/>
      <c r="J173" s="18"/>
      <c r="K173" s="16">
        <f t="shared" si="11"/>
        <v>30</v>
      </c>
      <c r="L173" s="17"/>
      <c r="M173" s="17"/>
      <c r="N173" s="17"/>
      <c r="O173" s="17"/>
      <c r="P173" s="17"/>
      <c r="Q173" s="17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8">
        <f t="shared" si="10"/>
        <v>0</v>
      </c>
      <c r="AW173" s="19">
        <f t="shared" si="12"/>
        <v>27591.979999999996</v>
      </c>
    </row>
    <row r="174" spans="1:49" x14ac:dyDescent="0.25">
      <c r="A174" s="18"/>
      <c r="B174" s="14">
        <v>59.6</v>
      </c>
      <c r="C174" s="15">
        <v>814.85</v>
      </c>
      <c r="D174" s="15"/>
      <c r="E174" s="18"/>
      <c r="F174" s="18"/>
      <c r="G174" s="18"/>
      <c r="H174" s="18"/>
      <c r="I174" s="18"/>
      <c r="J174" s="18"/>
      <c r="K174" s="16">
        <f t="shared" si="11"/>
        <v>874.45</v>
      </c>
      <c r="L174" s="17"/>
      <c r="M174" s="17"/>
      <c r="N174" s="17"/>
      <c r="O174" s="17"/>
      <c r="P174" s="17"/>
      <c r="Q174" s="17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8">
        <f t="shared" si="10"/>
        <v>0</v>
      </c>
      <c r="AW174" s="19">
        <f t="shared" si="12"/>
        <v>28466.429999999997</v>
      </c>
    </row>
    <row r="175" spans="1:49" x14ac:dyDescent="0.25">
      <c r="A175" s="18"/>
      <c r="B175" s="14">
        <v>20</v>
      </c>
      <c r="C175" s="15"/>
      <c r="D175" s="15"/>
      <c r="E175" s="18"/>
      <c r="F175" s="18"/>
      <c r="G175" s="18"/>
      <c r="H175" s="18"/>
      <c r="I175" s="18"/>
      <c r="J175" s="18"/>
      <c r="K175" s="16">
        <f t="shared" si="11"/>
        <v>20</v>
      </c>
      <c r="L175" s="17"/>
      <c r="M175" s="17"/>
      <c r="N175" s="17"/>
      <c r="O175" s="17"/>
      <c r="P175" s="17"/>
      <c r="Q175" s="17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8">
        <f t="shared" si="10"/>
        <v>0</v>
      </c>
      <c r="AW175" s="19">
        <f t="shared" si="12"/>
        <v>28486.429999999997</v>
      </c>
    </row>
    <row r="176" spans="1:49" x14ac:dyDescent="0.25">
      <c r="A176" s="18"/>
      <c r="B176" s="14">
        <v>20</v>
      </c>
      <c r="C176" s="15"/>
      <c r="D176" s="15"/>
      <c r="E176" s="18"/>
      <c r="F176" s="18"/>
      <c r="G176" s="18"/>
      <c r="H176" s="18"/>
      <c r="I176" s="18"/>
      <c r="J176" s="18"/>
      <c r="K176" s="16">
        <f t="shared" si="11"/>
        <v>20</v>
      </c>
      <c r="L176" s="17"/>
      <c r="M176" s="17"/>
      <c r="N176" s="17"/>
      <c r="O176" s="17"/>
      <c r="P176" s="17"/>
      <c r="Q176" s="17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>
        <v>45</v>
      </c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8">
        <f t="shared" si="10"/>
        <v>45</v>
      </c>
      <c r="AW176" s="19">
        <f t="shared" si="12"/>
        <v>28461.429999999997</v>
      </c>
    </row>
    <row r="177" spans="1:49" x14ac:dyDescent="0.25">
      <c r="A177" s="13">
        <v>44369</v>
      </c>
      <c r="B177" s="14">
        <v>50</v>
      </c>
      <c r="C177" s="15"/>
      <c r="D177" s="15"/>
      <c r="E177" s="18"/>
      <c r="F177" s="18"/>
      <c r="G177" s="18"/>
      <c r="H177" s="18"/>
      <c r="I177" s="18"/>
      <c r="J177" s="18"/>
      <c r="K177" s="16">
        <f t="shared" si="11"/>
        <v>50</v>
      </c>
      <c r="L177" s="17"/>
      <c r="M177" s="17"/>
      <c r="N177" s="17"/>
      <c r="O177" s="17"/>
      <c r="P177" s="17"/>
      <c r="Q177" s="17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8">
        <f t="shared" si="10"/>
        <v>0</v>
      </c>
      <c r="AW177" s="19">
        <f t="shared" si="12"/>
        <v>28511.429999999997</v>
      </c>
    </row>
    <row r="178" spans="1:49" x14ac:dyDescent="0.25">
      <c r="A178" s="18"/>
      <c r="B178" s="14">
        <v>2549.0700000000002</v>
      </c>
      <c r="C178" s="15"/>
      <c r="D178" s="15"/>
      <c r="E178" s="18"/>
      <c r="F178" s="18"/>
      <c r="G178" s="18"/>
      <c r="H178" s="18"/>
      <c r="I178" s="18"/>
      <c r="J178" s="18"/>
      <c r="K178" s="16">
        <f t="shared" si="11"/>
        <v>2549.0700000000002</v>
      </c>
      <c r="L178" s="17"/>
      <c r="M178" s="17"/>
      <c r="N178" s="17"/>
      <c r="O178" s="17"/>
      <c r="P178" s="17"/>
      <c r="Q178" s="17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8">
        <f t="shared" si="10"/>
        <v>0</v>
      </c>
      <c r="AW178" s="19">
        <f t="shared" si="12"/>
        <v>31060.499999999996</v>
      </c>
    </row>
    <row r="179" spans="1:49" x14ac:dyDescent="0.25">
      <c r="A179" s="13">
        <v>44370</v>
      </c>
      <c r="B179" s="14"/>
      <c r="C179" s="15"/>
      <c r="D179" s="15"/>
      <c r="E179" s="18"/>
      <c r="F179" s="18"/>
      <c r="G179" s="18"/>
      <c r="H179" s="18"/>
      <c r="I179" s="18"/>
      <c r="J179" s="18"/>
      <c r="K179" s="16">
        <f t="shared" si="11"/>
        <v>0</v>
      </c>
      <c r="L179" s="17"/>
      <c r="M179" s="17"/>
      <c r="N179" s="17"/>
      <c r="O179" s="17"/>
      <c r="P179" s="17"/>
      <c r="Q179" s="17"/>
      <c r="R179" s="15"/>
      <c r="S179" s="15"/>
      <c r="T179" s="15"/>
      <c r="U179" s="15">
        <v>68.33</v>
      </c>
      <c r="V179" s="15"/>
      <c r="W179" s="15"/>
      <c r="X179" s="15"/>
      <c r="Y179" s="15"/>
      <c r="Z179" s="15"/>
      <c r="AA179" s="15"/>
      <c r="AB179" s="15"/>
      <c r="AC179" s="15"/>
      <c r="AD179" s="15">
        <v>399</v>
      </c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8">
        <f t="shared" si="10"/>
        <v>467.33</v>
      </c>
      <c r="AW179" s="19">
        <f t="shared" si="12"/>
        <v>30593.169999999995</v>
      </c>
    </row>
    <row r="180" spans="1:49" x14ac:dyDescent="0.25">
      <c r="A180" s="18"/>
      <c r="B180" s="14"/>
      <c r="C180" s="15"/>
      <c r="D180" s="15"/>
      <c r="E180" s="18"/>
      <c r="F180" s="18"/>
      <c r="G180" s="18"/>
      <c r="H180" s="18"/>
      <c r="I180" s="18"/>
      <c r="J180" s="18"/>
      <c r="K180" s="16">
        <f t="shared" si="11"/>
        <v>0</v>
      </c>
      <c r="L180" s="17"/>
      <c r="M180" s="17"/>
      <c r="N180" s="17"/>
      <c r="O180" s="17"/>
      <c r="P180" s="17"/>
      <c r="Q180" s="17"/>
      <c r="R180" s="15"/>
      <c r="S180" s="15"/>
      <c r="T180" s="15"/>
      <c r="U180" s="15">
        <v>118.7</v>
      </c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8">
        <f t="shared" si="10"/>
        <v>118.7</v>
      </c>
      <c r="AW180" s="19">
        <f t="shared" si="12"/>
        <v>30474.469999999994</v>
      </c>
    </row>
    <row r="181" spans="1:49" x14ac:dyDescent="0.25">
      <c r="A181" s="18"/>
      <c r="B181" s="14"/>
      <c r="C181" s="15"/>
      <c r="D181" s="15"/>
      <c r="E181" s="18"/>
      <c r="F181" s="18"/>
      <c r="G181" s="18"/>
      <c r="H181" s="18"/>
      <c r="I181" s="18"/>
      <c r="J181" s="18"/>
      <c r="K181" s="16">
        <f t="shared" si="11"/>
        <v>0</v>
      </c>
      <c r="L181" s="17"/>
      <c r="M181" s="17"/>
      <c r="N181" s="17"/>
      <c r="O181" s="17"/>
      <c r="P181" s="17"/>
      <c r="Q181" s="17"/>
      <c r="R181" s="15"/>
      <c r="S181" s="15"/>
      <c r="T181" s="15"/>
      <c r="U181" s="15">
        <v>19.579999999999998</v>
      </c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8">
        <f t="shared" si="10"/>
        <v>19.579999999999998</v>
      </c>
      <c r="AW181" s="19">
        <f t="shared" si="12"/>
        <v>30454.889999999992</v>
      </c>
    </row>
    <row r="182" spans="1:49" x14ac:dyDescent="0.25">
      <c r="A182" s="18"/>
      <c r="B182" s="14"/>
      <c r="C182" s="15"/>
      <c r="D182" s="15"/>
      <c r="E182" s="18"/>
      <c r="F182" s="18"/>
      <c r="G182" s="18"/>
      <c r="H182" s="18"/>
      <c r="I182" s="18"/>
      <c r="J182" s="18"/>
      <c r="K182" s="16">
        <f t="shared" si="11"/>
        <v>0</v>
      </c>
      <c r="L182" s="17"/>
      <c r="M182" s="17"/>
      <c r="N182" s="17"/>
      <c r="O182" s="17"/>
      <c r="P182" s="17"/>
      <c r="Q182" s="17"/>
      <c r="R182" s="15"/>
      <c r="S182" s="15"/>
      <c r="T182" s="15"/>
      <c r="U182" s="15">
        <v>454.3</v>
      </c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8">
        <f t="shared" si="10"/>
        <v>454.3</v>
      </c>
      <c r="AW182" s="19">
        <f t="shared" si="12"/>
        <v>30000.589999999993</v>
      </c>
    </row>
    <row r="183" spans="1:49" x14ac:dyDescent="0.25">
      <c r="A183" s="18"/>
      <c r="B183" s="14"/>
      <c r="C183" s="15"/>
      <c r="D183" s="15"/>
      <c r="E183" s="18"/>
      <c r="F183" s="18"/>
      <c r="G183" s="18"/>
      <c r="H183" s="18"/>
      <c r="I183" s="18"/>
      <c r="J183" s="18"/>
      <c r="K183" s="16">
        <f t="shared" si="11"/>
        <v>0</v>
      </c>
      <c r="L183" s="17"/>
      <c r="M183" s="17"/>
      <c r="N183" s="17"/>
      <c r="O183" s="17"/>
      <c r="P183" s="17"/>
      <c r="Q183" s="17"/>
      <c r="R183" s="15"/>
      <c r="S183" s="15"/>
      <c r="T183" s="15"/>
      <c r="U183" s="15">
        <v>733.7</v>
      </c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8">
        <f t="shared" si="10"/>
        <v>733.7</v>
      </c>
      <c r="AW183" s="19">
        <f t="shared" si="12"/>
        <v>29266.889999999992</v>
      </c>
    </row>
    <row r="184" spans="1:49" x14ac:dyDescent="0.25">
      <c r="A184" s="18"/>
      <c r="B184" s="14"/>
      <c r="C184" s="15"/>
      <c r="D184" s="15"/>
      <c r="E184" s="18"/>
      <c r="F184" s="18"/>
      <c r="G184" s="18"/>
      <c r="H184" s="18"/>
      <c r="I184" s="18"/>
      <c r="J184" s="18"/>
      <c r="K184" s="16">
        <f t="shared" si="11"/>
        <v>0</v>
      </c>
      <c r="L184" s="17"/>
      <c r="M184" s="17"/>
      <c r="N184" s="17"/>
      <c r="O184" s="17"/>
      <c r="P184" s="17"/>
      <c r="Q184" s="17"/>
      <c r="R184" s="15"/>
      <c r="S184" s="15"/>
      <c r="T184" s="15"/>
      <c r="U184" s="15">
        <v>2316.52</v>
      </c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8">
        <f t="shared" si="10"/>
        <v>2316.52</v>
      </c>
      <c r="AW184" s="19">
        <f t="shared" si="12"/>
        <v>26950.369999999992</v>
      </c>
    </row>
    <row r="185" spans="1:49" x14ac:dyDescent="0.25">
      <c r="A185" s="13">
        <v>44375</v>
      </c>
      <c r="B185" s="14">
        <v>35</v>
      </c>
      <c r="C185" s="15"/>
      <c r="D185" s="15"/>
      <c r="E185" s="18"/>
      <c r="F185" s="18"/>
      <c r="G185" s="18"/>
      <c r="H185" s="18"/>
      <c r="I185" s="18"/>
      <c r="J185" s="18"/>
      <c r="K185" s="16">
        <f t="shared" si="11"/>
        <v>35</v>
      </c>
      <c r="L185" s="17"/>
      <c r="M185" s="17"/>
      <c r="N185" s="17"/>
      <c r="O185" s="17"/>
      <c r="P185" s="17"/>
      <c r="Q185" s="17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8">
        <f t="shared" si="10"/>
        <v>0</v>
      </c>
      <c r="AW185" s="19">
        <f t="shared" si="12"/>
        <v>26985.369999999992</v>
      </c>
    </row>
    <row r="186" spans="1:49" x14ac:dyDescent="0.25">
      <c r="A186" s="18"/>
      <c r="B186" s="14">
        <v>20</v>
      </c>
      <c r="C186" s="15"/>
      <c r="D186" s="15"/>
      <c r="E186" s="18"/>
      <c r="F186" s="18"/>
      <c r="G186" s="18"/>
      <c r="H186" s="18"/>
      <c r="I186" s="18"/>
      <c r="J186" s="18"/>
      <c r="K186" s="16">
        <f t="shared" si="11"/>
        <v>20</v>
      </c>
      <c r="L186" s="17"/>
      <c r="M186" s="17"/>
      <c r="N186" s="17"/>
      <c r="O186" s="17"/>
      <c r="P186" s="17"/>
      <c r="Q186" s="17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8">
        <f t="shared" si="10"/>
        <v>0</v>
      </c>
      <c r="AW186" s="19">
        <f t="shared" si="12"/>
        <v>27005.369999999992</v>
      </c>
    </row>
    <row r="187" spans="1:49" x14ac:dyDescent="0.25">
      <c r="A187" s="22"/>
      <c r="B187" s="23">
        <v>20</v>
      </c>
      <c r="C187" s="24">
        <v>430</v>
      </c>
      <c r="D187" s="24"/>
      <c r="E187" s="22"/>
      <c r="F187" s="22"/>
      <c r="G187" s="22"/>
      <c r="H187" s="22"/>
      <c r="I187" s="22"/>
      <c r="J187" s="22"/>
      <c r="K187" s="25">
        <f t="shared" si="11"/>
        <v>450</v>
      </c>
      <c r="L187" s="26"/>
      <c r="M187" s="26"/>
      <c r="N187" s="26"/>
      <c r="O187" s="26"/>
      <c r="P187" s="26"/>
      <c r="Q187" s="26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2">
        <f t="shared" si="10"/>
        <v>0</v>
      </c>
      <c r="AW187" s="27">
        <f t="shared" si="12"/>
        <v>27455.369999999992</v>
      </c>
    </row>
    <row r="188" spans="1:49" x14ac:dyDescent="0.25">
      <c r="A188" s="34"/>
      <c r="B188" s="35">
        <f>SUM(B156:B187)</f>
        <v>24368.159999999996</v>
      </c>
      <c r="C188" s="35">
        <f t="shared" ref="C188:AU188" si="14">SUM(C156:C187)</f>
        <v>2895.85</v>
      </c>
      <c r="D188" s="35">
        <f t="shared" si="14"/>
        <v>0</v>
      </c>
      <c r="E188" s="35">
        <f t="shared" si="14"/>
        <v>0</v>
      </c>
      <c r="F188" s="35"/>
      <c r="G188" s="35">
        <f t="shared" si="14"/>
        <v>0</v>
      </c>
      <c r="H188" s="35"/>
      <c r="I188" s="35"/>
      <c r="J188" s="35"/>
      <c r="K188" s="35">
        <f t="shared" si="14"/>
        <v>27264.01</v>
      </c>
      <c r="L188" s="35">
        <f t="shared" si="14"/>
        <v>0</v>
      </c>
      <c r="M188" s="35"/>
      <c r="N188" s="35"/>
      <c r="O188" s="35">
        <f t="shared" si="14"/>
        <v>0</v>
      </c>
      <c r="P188" s="35">
        <f t="shared" si="14"/>
        <v>12</v>
      </c>
      <c r="Q188" s="35">
        <f t="shared" si="14"/>
        <v>0</v>
      </c>
      <c r="R188" s="35">
        <f t="shared" si="14"/>
        <v>0</v>
      </c>
      <c r="S188" s="35">
        <f t="shared" si="14"/>
        <v>0</v>
      </c>
      <c r="T188" s="35">
        <f t="shared" si="14"/>
        <v>0</v>
      </c>
      <c r="U188" s="35">
        <f t="shared" si="14"/>
        <v>4735.9599999999991</v>
      </c>
      <c r="V188" s="35">
        <f t="shared" si="14"/>
        <v>0</v>
      </c>
      <c r="W188" s="35">
        <f t="shared" si="14"/>
        <v>0</v>
      </c>
      <c r="X188" s="35">
        <f t="shared" si="14"/>
        <v>0</v>
      </c>
      <c r="Y188" s="35">
        <f t="shared" si="14"/>
        <v>0</v>
      </c>
      <c r="Z188" s="35">
        <f t="shared" si="14"/>
        <v>0</v>
      </c>
      <c r="AA188" s="35">
        <f t="shared" si="14"/>
        <v>0</v>
      </c>
      <c r="AB188" s="35"/>
      <c r="AC188" s="35"/>
      <c r="AD188" s="35">
        <f t="shared" si="14"/>
        <v>399</v>
      </c>
      <c r="AE188" s="35">
        <f t="shared" si="14"/>
        <v>400</v>
      </c>
      <c r="AF188" s="35">
        <f t="shared" si="14"/>
        <v>0</v>
      </c>
      <c r="AG188" s="35">
        <f t="shared" si="14"/>
        <v>0</v>
      </c>
      <c r="AH188" s="35">
        <f t="shared" si="14"/>
        <v>0</v>
      </c>
      <c r="AI188" s="35">
        <f t="shared" si="14"/>
        <v>45</v>
      </c>
      <c r="AJ188" s="35">
        <f t="shared" si="14"/>
        <v>0</v>
      </c>
      <c r="AK188" s="35">
        <f t="shared" si="14"/>
        <v>0</v>
      </c>
      <c r="AL188" s="35">
        <f t="shared" si="14"/>
        <v>0</v>
      </c>
      <c r="AM188" s="35">
        <f t="shared" si="14"/>
        <v>0</v>
      </c>
      <c r="AN188" s="35">
        <f t="shared" si="14"/>
        <v>0</v>
      </c>
      <c r="AO188" s="35">
        <f t="shared" si="14"/>
        <v>0</v>
      </c>
      <c r="AP188" s="35"/>
      <c r="AQ188" s="35">
        <f t="shared" si="14"/>
        <v>0</v>
      </c>
      <c r="AR188" s="35">
        <f t="shared" si="14"/>
        <v>0</v>
      </c>
      <c r="AS188" s="35">
        <f t="shared" si="14"/>
        <v>0</v>
      </c>
      <c r="AT188" s="35">
        <f t="shared" si="14"/>
        <v>0</v>
      </c>
      <c r="AU188" s="35">
        <f t="shared" si="14"/>
        <v>0</v>
      </c>
      <c r="AV188" s="36">
        <f t="shared" si="10"/>
        <v>5591.9599999999991</v>
      </c>
      <c r="AW188" s="37">
        <f t="shared" si="12"/>
        <v>49127.419999999991</v>
      </c>
    </row>
    <row r="189" spans="1:49" x14ac:dyDescent="0.25">
      <c r="A189" s="34"/>
      <c r="B189" s="35">
        <f>SUM(B8:B188)</f>
        <v>59581.319999999992</v>
      </c>
      <c r="C189" s="35">
        <f t="shared" ref="C189:AU189" si="15">SUM(C8:C188)</f>
        <v>44793.499999999993</v>
      </c>
      <c r="D189" s="35">
        <f t="shared" si="15"/>
        <v>452</v>
      </c>
      <c r="E189" s="35">
        <f t="shared" si="15"/>
        <v>6000</v>
      </c>
      <c r="F189" s="35"/>
      <c r="G189" s="35">
        <f t="shared" si="15"/>
        <v>4014</v>
      </c>
      <c r="H189" s="35"/>
      <c r="I189" s="35"/>
      <c r="J189" s="35"/>
      <c r="K189" s="35">
        <f t="shared" si="15"/>
        <v>114840.81999999999</v>
      </c>
      <c r="L189" s="35">
        <f t="shared" si="15"/>
        <v>4100</v>
      </c>
      <c r="M189" s="35"/>
      <c r="N189" s="35"/>
      <c r="O189" s="35">
        <f t="shared" si="15"/>
        <v>9000</v>
      </c>
      <c r="P189" s="35">
        <f t="shared" si="15"/>
        <v>24</v>
      </c>
      <c r="Q189" s="35">
        <f t="shared" si="15"/>
        <v>0</v>
      </c>
      <c r="R189" s="35">
        <f t="shared" si="15"/>
        <v>2580</v>
      </c>
      <c r="S189" s="35">
        <f t="shared" si="15"/>
        <v>0</v>
      </c>
      <c r="T189" s="35">
        <f t="shared" si="15"/>
        <v>1324.04</v>
      </c>
      <c r="U189" s="35">
        <f t="shared" si="15"/>
        <v>9471.9199999999983</v>
      </c>
      <c r="V189" s="35">
        <f t="shared" si="15"/>
        <v>0</v>
      </c>
      <c r="W189" s="35">
        <f t="shared" si="15"/>
        <v>318.2</v>
      </c>
      <c r="X189" s="35">
        <f t="shared" si="15"/>
        <v>598.16</v>
      </c>
      <c r="Y189" s="35">
        <f t="shared" si="15"/>
        <v>572</v>
      </c>
      <c r="Z189" s="35">
        <f t="shared" si="15"/>
        <v>213.36</v>
      </c>
      <c r="AA189" s="35">
        <f t="shared" si="15"/>
        <v>1027.96</v>
      </c>
      <c r="AB189" s="35"/>
      <c r="AC189" s="35"/>
      <c r="AD189" s="35">
        <f t="shared" si="15"/>
        <v>1088</v>
      </c>
      <c r="AE189" s="35">
        <f t="shared" si="15"/>
        <v>2560</v>
      </c>
      <c r="AF189" s="35">
        <f t="shared" si="15"/>
        <v>974.2</v>
      </c>
      <c r="AG189" s="35">
        <f t="shared" si="15"/>
        <v>0</v>
      </c>
      <c r="AH189" s="35">
        <f t="shared" si="15"/>
        <v>0</v>
      </c>
      <c r="AI189" s="35">
        <f t="shared" si="15"/>
        <v>540</v>
      </c>
      <c r="AJ189" s="35">
        <f t="shared" si="15"/>
        <v>0</v>
      </c>
      <c r="AK189" s="35">
        <f t="shared" si="15"/>
        <v>15000</v>
      </c>
      <c r="AL189" s="35">
        <f t="shared" si="15"/>
        <v>4400</v>
      </c>
      <c r="AM189" s="35">
        <f t="shared" si="15"/>
        <v>0</v>
      </c>
      <c r="AN189" s="35">
        <f t="shared" si="15"/>
        <v>5800</v>
      </c>
      <c r="AO189" s="35">
        <f t="shared" si="15"/>
        <v>9545.9399999999987</v>
      </c>
      <c r="AP189" s="35"/>
      <c r="AQ189" s="35">
        <f t="shared" si="15"/>
        <v>792</v>
      </c>
      <c r="AR189" s="35">
        <f t="shared" si="15"/>
        <v>0</v>
      </c>
      <c r="AS189" s="35">
        <f t="shared" si="15"/>
        <v>0</v>
      </c>
      <c r="AT189" s="35">
        <f t="shared" si="15"/>
        <v>796.33999999999992</v>
      </c>
      <c r="AU189" s="35">
        <f t="shared" si="15"/>
        <v>0</v>
      </c>
      <c r="AV189" s="36">
        <f t="shared" si="10"/>
        <v>70726.12</v>
      </c>
      <c r="AW189" s="37">
        <v>27455.37</v>
      </c>
    </row>
    <row r="190" spans="1:49" x14ac:dyDescent="0.25">
      <c r="A190" s="28"/>
      <c r="B190" s="29"/>
      <c r="C190" s="30"/>
      <c r="D190" s="30"/>
      <c r="E190" s="28"/>
      <c r="F190" s="28"/>
      <c r="G190" s="28"/>
      <c r="H190" s="28"/>
      <c r="I190" s="28"/>
      <c r="J190" s="28"/>
      <c r="K190" s="31">
        <f t="shared" si="11"/>
        <v>0</v>
      </c>
      <c r="L190" s="32"/>
      <c r="M190" s="32"/>
      <c r="N190" s="32"/>
      <c r="O190" s="32"/>
      <c r="P190" s="32"/>
      <c r="Q190" s="32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28">
        <f t="shared" si="10"/>
        <v>0</v>
      </c>
      <c r="AW190" s="33">
        <v>27455.37</v>
      </c>
    </row>
    <row r="191" spans="1:49" x14ac:dyDescent="0.25">
      <c r="A191" s="13">
        <v>44743</v>
      </c>
      <c r="B191" s="14">
        <v>30</v>
      </c>
      <c r="C191" s="15"/>
      <c r="D191" s="15"/>
      <c r="E191" s="18"/>
      <c r="F191" s="18"/>
      <c r="G191" s="18"/>
      <c r="H191" s="18"/>
      <c r="I191" s="18"/>
      <c r="J191" s="18"/>
      <c r="K191" s="16">
        <f t="shared" si="11"/>
        <v>30</v>
      </c>
      <c r="L191" s="17"/>
      <c r="M191" s="17"/>
      <c r="N191" s="17"/>
      <c r="O191" s="17"/>
      <c r="P191" s="17"/>
      <c r="Q191" s="17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8">
        <f t="shared" si="10"/>
        <v>0</v>
      </c>
      <c r="AW191" s="19">
        <f t="shared" si="12"/>
        <v>27485.37</v>
      </c>
    </row>
    <row r="192" spans="1:49" x14ac:dyDescent="0.25">
      <c r="A192" s="13">
        <v>44745</v>
      </c>
      <c r="B192" s="14">
        <v>50</v>
      </c>
      <c r="C192" s="15"/>
      <c r="D192" s="15"/>
      <c r="E192" s="18"/>
      <c r="F192" s="18"/>
      <c r="G192" s="18"/>
      <c r="H192" s="18"/>
      <c r="I192" s="18"/>
      <c r="J192" s="18"/>
      <c r="K192" s="16">
        <f t="shared" si="11"/>
        <v>50</v>
      </c>
      <c r="L192" s="17"/>
      <c r="M192" s="17"/>
      <c r="N192" s="17"/>
      <c r="O192" s="17"/>
      <c r="P192" s="17"/>
      <c r="Q192" s="17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8">
        <f t="shared" si="10"/>
        <v>0</v>
      </c>
      <c r="AW192" s="19">
        <f t="shared" si="12"/>
        <v>27535.37</v>
      </c>
    </row>
    <row r="193" spans="1:49" x14ac:dyDescent="0.25">
      <c r="A193" s="18"/>
      <c r="B193" s="14">
        <v>20</v>
      </c>
      <c r="C193" s="15"/>
      <c r="D193" s="15"/>
      <c r="E193" s="18"/>
      <c r="F193" s="18"/>
      <c r="G193" s="18"/>
      <c r="H193" s="18"/>
      <c r="I193" s="18"/>
      <c r="J193" s="18"/>
      <c r="K193" s="16">
        <f t="shared" si="11"/>
        <v>20</v>
      </c>
      <c r="L193" s="17"/>
      <c r="M193" s="17"/>
      <c r="N193" s="17"/>
      <c r="O193" s="17"/>
      <c r="P193" s="17"/>
      <c r="Q193" s="17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8">
        <f t="shared" si="10"/>
        <v>0</v>
      </c>
      <c r="AW193" s="19">
        <f t="shared" si="12"/>
        <v>27555.37</v>
      </c>
    </row>
    <row r="194" spans="1:49" x14ac:dyDescent="0.25">
      <c r="A194" s="18"/>
      <c r="B194" s="14">
        <v>50</v>
      </c>
      <c r="C194" s="15"/>
      <c r="D194" s="15"/>
      <c r="E194" s="18"/>
      <c r="F194" s="18"/>
      <c r="G194" s="18"/>
      <c r="H194" s="18"/>
      <c r="I194" s="18"/>
      <c r="J194" s="18"/>
      <c r="K194" s="16">
        <f t="shared" si="11"/>
        <v>50</v>
      </c>
      <c r="L194" s="17"/>
      <c r="M194" s="17"/>
      <c r="N194" s="17"/>
      <c r="O194" s="17"/>
      <c r="P194" s="17"/>
      <c r="Q194" s="17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8">
        <f t="shared" si="10"/>
        <v>0</v>
      </c>
      <c r="AW194" s="19">
        <f t="shared" si="12"/>
        <v>27605.37</v>
      </c>
    </row>
    <row r="195" spans="1:49" x14ac:dyDescent="0.25">
      <c r="A195" s="18"/>
      <c r="B195" s="14">
        <v>100</v>
      </c>
      <c r="C195" s="15"/>
      <c r="D195" s="15"/>
      <c r="E195" s="18"/>
      <c r="F195" s="18"/>
      <c r="G195" s="18"/>
      <c r="H195" s="18"/>
      <c r="I195" s="18"/>
      <c r="J195" s="18"/>
      <c r="K195" s="16">
        <f t="shared" si="11"/>
        <v>100</v>
      </c>
      <c r="L195" s="17"/>
      <c r="M195" s="17"/>
      <c r="N195" s="17"/>
      <c r="O195" s="17"/>
      <c r="P195" s="17"/>
      <c r="Q195" s="17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8">
        <f t="shared" si="10"/>
        <v>0</v>
      </c>
      <c r="AW195" s="19">
        <f t="shared" si="12"/>
        <v>27705.37</v>
      </c>
    </row>
    <row r="196" spans="1:49" x14ac:dyDescent="0.25">
      <c r="A196" s="13">
        <v>44747</v>
      </c>
      <c r="B196" s="14">
        <v>50</v>
      </c>
      <c r="C196" s="15">
        <v>150</v>
      </c>
      <c r="D196" s="15"/>
      <c r="E196" s="18"/>
      <c r="F196" s="18"/>
      <c r="G196" s="18"/>
      <c r="H196" s="18"/>
      <c r="I196" s="18"/>
      <c r="J196" s="18"/>
      <c r="K196" s="16">
        <f t="shared" si="11"/>
        <v>200</v>
      </c>
      <c r="L196" s="17"/>
      <c r="M196" s="17"/>
      <c r="N196" s="17"/>
      <c r="O196" s="17"/>
      <c r="P196" s="17"/>
      <c r="Q196" s="17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8">
        <f t="shared" si="10"/>
        <v>0</v>
      </c>
      <c r="AW196" s="19">
        <f t="shared" si="12"/>
        <v>27905.37</v>
      </c>
    </row>
    <row r="197" spans="1:49" x14ac:dyDescent="0.25">
      <c r="A197" s="18"/>
      <c r="B197" s="14">
        <v>20</v>
      </c>
      <c r="C197" s="15"/>
      <c r="D197" s="15"/>
      <c r="E197" s="18"/>
      <c r="F197" s="18"/>
      <c r="G197" s="18"/>
      <c r="H197" s="18"/>
      <c r="I197" s="18"/>
      <c r="J197" s="18"/>
      <c r="K197" s="16">
        <f t="shared" ref="K197:K233" si="16">SUM(B197:G197)</f>
        <v>20</v>
      </c>
      <c r="L197" s="17"/>
      <c r="M197" s="17"/>
      <c r="N197" s="17"/>
      <c r="O197" s="17"/>
      <c r="P197" s="17"/>
      <c r="Q197" s="17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8">
        <f t="shared" ref="AV197:AV261" si="17">SUM(L197:AU197)</f>
        <v>0</v>
      </c>
      <c r="AW197" s="19">
        <f t="shared" si="12"/>
        <v>27925.37</v>
      </c>
    </row>
    <row r="198" spans="1:49" x14ac:dyDescent="0.25">
      <c r="A198" s="18"/>
      <c r="B198" s="14">
        <v>20</v>
      </c>
      <c r="C198" s="15"/>
      <c r="D198" s="15"/>
      <c r="E198" s="18"/>
      <c r="F198" s="18"/>
      <c r="G198" s="18"/>
      <c r="H198" s="18"/>
      <c r="I198" s="18"/>
      <c r="J198" s="18"/>
      <c r="K198" s="16">
        <f t="shared" si="16"/>
        <v>20</v>
      </c>
      <c r="L198" s="17"/>
      <c r="M198" s="17"/>
      <c r="N198" s="17"/>
      <c r="O198" s="17"/>
      <c r="P198" s="17"/>
      <c r="Q198" s="17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8">
        <f t="shared" si="17"/>
        <v>0</v>
      </c>
      <c r="AW198" s="19">
        <f t="shared" si="12"/>
        <v>27945.37</v>
      </c>
    </row>
    <row r="199" spans="1:49" x14ac:dyDescent="0.25">
      <c r="A199" s="13">
        <v>44754</v>
      </c>
      <c r="B199" s="14">
        <v>50</v>
      </c>
      <c r="C199" s="15"/>
      <c r="D199" s="15"/>
      <c r="E199" s="18"/>
      <c r="F199" s="18"/>
      <c r="G199" s="18"/>
      <c r="H199" s="18"/>
      <c r="I199" s="18"/>
      <c r="J199" s="18"/>
      <c r="K199" s="16">
        <f t="shared" si="16"/>
        <v>50</v>
      </c>
      <c r="L199" s="17"/>
      <c r="M199" s="17"/>
      <c r="N199" s="17"/>
      <c r="O199" s="17"/>
      <c r="P199" s="17"/>
      <c r="Q199" s="17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8">
        <f t="shared" si="17"/>
        <v>0</v>
      </c>
      <c r="AW199" s="19">
        <f t="shared" si="12"/>
        <v>27995.37</v>
      </c>
    </row>
    <row r="200" spans="1:49" x14ac:dyDescent="0.25">
      <c r="A200" s="18"/>
      <c r="B200" s="14">
        <v>50</v>
      </c>
      <c r="C200" s="15">
        <v>482</v>
      </c>
      <c r="D200" s="15"/>
      <c r="E200" s="18"/>
      <c r="F200" s="18"/>
      <c r="G200" s="18"/>
      <c r="H200" s="18"/>
      <c r="I200" s="18"/>
      <c r="J200" s="18"/>
      <c r="K200" s="16">
        <f t="shared" si="16"/>
        <v>532</v>
      </c>
      <c r="L200" s="17"/>
      <c r="M200" s="17"/>
      <c r="N200" s="17"/>
      <c r="O200" s="17"/>
      <c r="P200" s="17"/>
      <c r="Q200" s="17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8">
        <f t="shared" si="17"/>
        <v>0</v>
      </c>
      <c r="AW200" s="19">
        <f t="shared" si="12"/>
        <v>28527.37</v>
      </c>
    </row>
    <row r="201" spans="1:49" x14ac:dyDescent="0.25">
      <c r="A201" s="18"/>
      <c r="B201" s="14">
        <v>20</v>
      </c>
      <c r="C201" s="15"/>
      <c r="D201" s="15"/>
      <c r="E201" s="18"/>
      <c r="F201" s="18"/>
      <c r="G201" s="18"/>
      <c r="H201" s="18"/>
      <c r="I201" s="18"/>
      <c r="J201" s="18"/>
      <c r="K201" s="16">
        <f t="shared" si="16"/>
        <v>20</v>
      </c>
      <c r="L201" s="17"/>
      <c r="M201" s="17"/>
      <c r="N201" s="17"/>
      <c r="O201" s="17"/>
      <c r="P201" s="17"/>
      <c r="Q201" s="17"/>
      <c r="R201" s="15"/>
      <c r="S201" s="15"/>
      <c r="T201" s="15"/>
      <c r="U201" s="15"/>
      <c r="V201" s="15"/>
      <c r="W201" s="15"/>
      <c r="X201" s="15"/>
      <c r="Y201" s="15"/>
      <c r="Z201" s="15"/>
      <c r="AA201" s="15">
        <v>531.29999999999995</v>
      </c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8">
        <f t="shared" si="17"/>
        <v>531.29999999999995</v>
      </c>
      <c r="AW201" s="19">
        <f t="shared" si="12"/>
        <v>28016.07</v>
      </c>
    </row>
    <row r="202" spans="1:49" x14ac:dyDescent="0.25">
      <c r="A202" s="18"/>
      <c r="B202" s="14">
        <v>20</v>
      </c>
      <c r="C202" s="15"/>
      <c r="D202" s="15"/>
      <c r="E202" s="18"/>
      <c r="F202" s="18"/>
      <c r="G202" s="18"/>
      <c r="H202" s="18"/>
      <c r="I202" s="18"/>
      <c r="J202" s="18"/>
      <c r="K202" s="16">
        <f t="shared" si="16"/>
        <v>20</v>
      </c>
      <c r="L202" s="17">
        <v>132</v>
      </c>
      <c r="M202" s="17"/>
      <c r="N202" s="17"/>
      <c r="O202" s="17"/>
      <c r="P202" s="17"/>
      <c r="Q202" s="17"/>
      <c r="R202" s="15"/>
      <c r="S202" s="15"/>
      <c r="T202" s="15"/>
      <c r="U202" s="15"/>
      <c r="V202" s="15"/>
      <c r="W202" s="15"/>
      <c r="X202" s="15"/>
      <c r="Y202" s="15"/>
      <c r="Z202" s="15"/>
      <c r="AA202" s="15">
        <v>449.98</v>
      </c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8">
        <f t="shared" si="17"/>
        <v>581.98</v>
      </c>
      <c r="AW202" s="19">
        <f t="shared" si="12"/>
        <v>27454.09</v>
      </c>
    </row>
    <row r="203" spans="1:49" x14ac:dyDescent="0.25">
      <c r="A203" s="13">
        <v>44758</v>
      </c>
      <c r="B203" s="14">
        <v>100</v>
      </c>
      <c r="C203" s="15"/>
      <c r="D203" s="15"/>
      <c r="E203" s="18"/>
      <c r="F203" s="18"/>
      <c r="G203" s="18"/>
      <c r="H203" s="18"/>
      <c r="I203" s="18"/>
      <c r="J203" s="18"/>
      <c r="K203" s="16">
        <f t="shared" si="16"/>
        <v>100</v>
      </c>
      <c r="L203" s="17"/>
      <c r="M203" s="17">
        <v>1958</v>
      </c>
      <c r="N203" s="17"/>
      <c r="O203" s="17"/>
      <c r="P203" s="17"/>
      <c r="Q203" s="17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8">
        <f t="shared" si="17"/>
        <v>1958</v>
      </c>
      <c r="AW203" s="19">
        <f t="shared" si="12"/>
        <v>25596.09</v>
      </c>
    </row>
    <row r="204" spans="1:49" x14ac:dyDescent="0.25">
      <c r="A204" s="18"/>
      <c r="B204" s="14">
        <v>50</v>
      </c>
      <c r="C204" s="15"/>
      <c r="D204" s="15"/>
      <c r="E204" s="18"/>
      <c r="F204" s="18"/>
      <c r="G204" s="18"/>
      <c r="H204" s="18"/>
      <c r="I204" s="18"/>
      <c r="J204" s="18"/>
      <c r="K204" s="16">
        <f t="shared" si="16"/>
        <v>50</v>
      </c>
      <c r="L204" s="17"/>
      <c r="M204" s="17"/>
      <c r="N204" s="17"/>
      <c r="O204" s="17"/>
      <c r="P204" s="17"/>
      <c r="Q204" s="17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8">
        <f t="shared" si="17"/>
        <v>0</v>
      </c>
      <c r="AW204" s="19">
        <f t="shared" si="12"/>
        <v>25646.09</v>
      </c>
    </row>
    <row r="205" spans="1:49" x14ac:dyDescent="0.25">
      <c r="A205" s="13">
        <v>44759</v>
      </c>
      <c r="B205" s="14">
        <v>200</v>
      </c>
      <c r="C205" s="15"/>
      <c r="D205" s="15"/>
      <c r="E205" s="18"/>
      <c r="F205" s="18"/>
      <c r="G205" s="18"/>
      <c r="H205" s="18"/>
      <c r="I205" s="18"/>
      <c r="J205" s="18"/>
      <c r="K205" s="16">
        <f t="shared" si="16"/>
        <v>200</v>
      </c>
      <c r="L205" s="17"/>
      <c r="M205" s="17"/>
      <c r="N205" s="17"/>
      <c r="O205" s="17"/>
      <c r="P205" s="17"/>
      <c r="Q205" s="17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8">
        <f t="shared" si="17"/>
        <v>0</v>
      </c>
      <c r="AW205" s="19">
        <f t="shared" si="12"/>
        <v>25846.09</v>
      </c>
    </row>
    <row r="206" spans="1:49" x14ac:dyDescent="0.25">
      <c r="A206" s="18"/>
      <c r="B206" s="14">
        <v>50</v>
      </c>
      <c r="C206" s="15"/>
      <c r="D206" s="15"/>
      <c r="E206" s="18"/>
      <c r="F206" s="18"/>
      <c r="G206" s="18"/>
      <c r="H206" s="18"/>
      <c r="I206" s="18"/>
      <c r="J206" s="18"/>
      <c r="K206" s="16">
        <f t="shared" si="16"/>
        <v>50</v>
      </c>
      <c r="L206" s="17"/>
      <c r="M206" s="17"/>
      <c r="N206" s="17"/>
      <c r="O206" s="17"/>
      <c r="P206" s="17"/>
      <c r="Q206" s="17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8">
        <f t="shared" si="17"/>
        <v>0</v>
      </c>
      <c r="AW206" s="19">
        <f t="shared" ref="AW206:AW271" si="18">AW205+K206-AV206</f>
        <v>25896.09</v>
      </c>
    </row>
    <row r="207" spans="1:49" x14ac:dyDescent="0.25">
      <c r="A207" s="13">
        <v>44761</v>
      </c>
      <c r="B207" s="14">
        <v>400</v>
      </c>
      <c r="C207" s="15"/>
      <c r="D207" s="15"/>
      <c r="E207" s="18"/>
      <c r="F207" s="18"/>
      <c r="G207" s="18"/>
      <c r="H207" s="18"/>
      <c r="I207" s="18"/>
      <c r="J207" s="18"/>
      <c r="K207" s="16">
        <f t="shared" si="16"/>
        <v>400</v>
      </c>
      <c r="L207" s="17"/>
      <c r="M207" s="17"/>
      <c r="N207" s="17"/>
      <c r="O207" s="17"/>
      <c r="P207" s="17"/>
      <c r="Q207" s="17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8">
        <f t="shared" si="17"/>
        <v>0</v>
      </c>
      <c r="AW207" s="19">
        <f t="shared" si="18"/>
        <v>26296.09</v>
      </c>
    </row>
    <row r="208" spans="1:49" x14ac:dyDescent="0.25">
      <c r="A208" s="18"/>
      <c r="B208" s="14">
        <v>20</v>
      </c>
      <c r="C208" s="15"/>
      <c r="D208" s="15"/>
      <c r="E208" s="18"/>
      <c r="F208" s="18"/>
      <c r="G208" s="18"/>
      <c r="H208" s="18"/>
      <c r="I208" s="18"/>
      <c r="J208" s="18"/>
      <c r="K208" s="16">
        <f t="shared" si="16"/>
        <v>20</v>
      </c>
      <c r="L208" s="17"/>
      <c r="M208" s="17"/>
      <c r="N208" s="17"/>
      <c r="O208" s="17"/>
      <c r="P208" s="17"/>
      <c r="Q208" s="17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8">
        <f t="shared" si="17"/>
        <v>0</v>
      </c>
      <c r="AW208" s="19">
        <f t="shared" si="18"/>
        <v>26316.09</v>
      </c>
    </row>
    <row r="209" spans="1:49" x14ac:dyDescent="0.25">
      <c r="A209" s="18"/>
      <c r="B209" s="14">
        <v>20</v>
      </c>
      <c r="C209" s="15"/>
      <c r="D209" s="15"/>
      <c r="E209" s="18"/>
      <c r="F209" s="18"/>
      <c r="G209" s="18"/>
      <c r="H209" s="18"/>
      <c r="I209" s="18"/>
      <c r="J209" s="18"/>
      <c r="K209" s="16">
        <f t="shared" si="16"/>
        <v>20</v>
      </c>
      <c r="L209" s="17"/>
      <c r="M209" s="17"/>
      <c r="N209" s="17"/>
      <c r="O209" s="17"/>
      <c r="P209" s="17"/>
      <c r="Q209" s="17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8">
        <f t="shared" si="17"/>
        <v>0</v>
      </c>
      <c r="AW209" s="19">
        <f t="shared" si="18"/>
        <v>26336.09</v>
      </c>
    </row>
    <row r="210" spans="1:49" x14ac:dyDescent="0.25">
      <c r="A210" s="18"/>
      <c r="B210" s="14">
        <v>100</v>
      </c>
      <c r="C210" s="15"/>
      <c r="D210" s="15"/>
      <c r="E210" s="18"/>
      <c r="F210" s="18"/>
      <c r="G210" s="18"/>
      <c r="H210" s="18"/>
      <c r="I210" s="18"/>
      <c r="J210" s="18"/>
      <c r="K210" s="16">
        <f t="shared" si="16"/>
        <v>100</v>
      </c>
      <c r="L210" s="17"/>
      <c r="M210" s="17"/>
      <c r="N210" s="17"/>
      <c r="O210" s="17"/>
      <c r="P210" s="17"/>
      <c r="Q210" s="17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8">
        <f t="shared" si="17"/>
        <v>0</v>
      </c>
      <c r="AW210" s="19">
        <f t="shared" si="18"/>
        <v>26436.09</v>
      </c>
    </row>
    <row r="211" spans="1:49" x14ac:dyDescent="0.25">
      <c r="A211" s="18"/>
      <c r="B211" s="14">
        <v>200</v>
      </c>
      <c r="C211" s="15"/>
      <c r="D211" s="15"/>
      <c r="E211" s="18"/>
      <c r="F211" s="18"/>
      <c r="G211" s="18"/>
      <c r="H211" s="18"/>
      <c r="I211" s="18"/>
      <c r="J211" s="18"/>
      <c r="K211" s="16">
        <f t="shared" si="16"/>
        <v>200</v>
      </c>
      <c r="L211" s="17"/>
      <c r="M211" s="17">
        <v>132</v>
      </c>
      <c r="N211" s="17"/>
      <c r="O211" s="17"/>
      <c r="P211" s="17"/>
      <c r="Q211" s="17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8">
        <f t="shared" si="17"/>
        <v>132</v>
      </c>
      <c r="AW211" s="19">
        <f t="shared" si="18"/>
        <v>26504.09</v>
      </c>
    </row>
    <row r="212" spans="1:49" x14ac:dyDescent="0.25">
      <c r="A212" s="13">
        <v>44762</v>
      </c>
      <c r="B212" s="14"/>
      <c r="C212" s="15"/>
      <c r="D212" s="15"/>
      <c r="E212" s="18"/>
      <c r="F212" s="18"/>
      <c r="G212" s="18"/>
      <c r="H212" s="18"/>
      <c r="I212" s="18"/>
      <c r="J212" s="18"/>
      <c r="K212" s="16">
        <f t="shared" si="16"/>
        <v>0</v>
      </c>
      <c r="L212" s="17"/>
      <c r="M212" s="17"/>
      <c r="N212" s="17"/>
      <c r="O212" s="17"/>
      <c r="P212" s="17"/>
      <c r="Q212" s="17"/>
      <c r="R212" s="15"/>
      <c r="S212" s="15"/>
      <c r="T212" s="15"/>
      <c r="U212" s="15"/>
      <c r="V212" s="15"/>
      <c r="W212" s="15"/>
      <c r="X212" s="15"/>
      <c r="Y212" s="15">
        <v>143</v>
      </c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8">
        <f t="shared" si="17"/>
        <v>143</v>
      </c>
      <c r="AW212" s="19">
        <f t="shared" si="18"/>
        <v>26361.09</v>
      </c>
    </row>
    <row r="213" spans="1:49" x14ac:dyDescent="0.25">
      <c r="A213" s="18"/>
      <c r="B213" s="14"/>
      <c r="C213" s="15"/>
      <c r="D213" s="15"/>
      <c r="E213" s="18"/>
      <c r="F213" s="18"/>
      <c r="G213" s="18"/>
      <c r="H213" s="18"/>
      <c r="I213" s="18"/>
      <c r="J213" s="18"/>
      <c r="K213" s="16">
        <f t="shared" si="16"/>
        <v>0</v>
      </c>
      <c r="L213" s="17"/>
      <c r="M213" s="17"/>
      <c r="N213" s="17"/>
      <c r="O213" s="17"/>
      <c r="P213" s="17"/>
      <c r="Q213" s="17"/>
      <c r="R213" s="15"/>
      <c r="S213" s="15"/>
      <c r="T213" s="15"/>
      <c r="U213" s="15"/>
      <c r="V213" s="15"/>
      <c r="W213" s="15"/>
      <c r="X213" s="15"/>
      <c r="Y213" s="15">
        <v>143</v>
      </c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>
        <v>170</v>
      </c>
      <c r="AP213" s="15"/>
      <c r="AQ213" s="15"/>
      <c r="AR213" s="15"/>
      <c r="AS213" s="15"/>
      <c r="AT213" s="15"/>
      <c r="AU213" s="15"/>
      <c r="AV213" s="18">
        <f t="shared" si="17"/>
        <v>313</v>
      </c>
      <c r="AW213" s="19">
        <f t="shared" si="18"/>
        <v>26048.09</v>
      </c>
    </row>
    <row r="214" spans="1:49" x14ac:dyDescent="0.25">
      <c r="A214" s="18"/>
      <c r="B214" s="14"/>
      <c r="C214" s="15"/>
      <c r="D214" s="15"/>
      <c r="E214" s="18"/>
      <c r="F214" s="18"/>
      <c r="G214" s="18"/>
      <c r="H214" s="18"/>
      <c r="I214" s="18"/>
      <c r="J214" s="18"/>
      <c r="K214" s="16">
        <f t="shared" si="16"/>
        <v>0</v>
      </c>
      <c r="L214" s="17"/>
      <c r="M214" s="17"/>
      <c r="N214" s="17"/>
      <c r="O214" s="17"/>
      <c r="P214" s="17"/>
      <c r="Q214" s="17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>
        <v>45</v>
      </c>
      <c r="AJ214" s="15"/>
      <c r="AK214" s="15"/>
      <c r="AL214" s="15"/>
      <c r="AM214" s="15"/>
      <c r="AN214" s="15"/>
      <c r="AO214" s="15">
        <v>163.28</v>
      </c>
      <c r="AP214" s="15"/>
      <c r="AQ214" s="15"/>
      <c r="AR214" s="15"/>
      <c r="AS214" s="15"/>
      <c r="AT214" s="15"/>
      <c r="AU214" s="15"/>
      <c r="AV214" s="18">
        <f t="shared" si="17"/>
        <v>208.28</v>
      </c>
      <c r="AW214" s="19">
        <f t="shared" si="18"/>
        <v>25839.81</v>
      </c>
    </row>
    <row r="215" spans="1:49" x14ac:dyDescent="0.25">
      <c r="A215" s="13">
        <v>44763</v>
      </c>
      <c r="B215" s="14">
        <v>15</v>
      </c>
      <c r="C215" s="15">
        <v>340</v>
      </c>
      <c r="D215" s="15"/>
      <c r="E215" s="18"/>
      <c r="F215" s="18"/>
      <c r="G215" s="18"/>
      <c r="H215" s="18"/>
      <c r="I215" s="18"/>
      <c r="J215" s="18"/>
      <c r="K215" s="16">
        <f t="shared" si="16"/>
        <v>355</v>
      </c>
      <c r="L215" s="17"/>
      <c r="M215" s="17"/>
      <c r="N215" s="17"/>
      <c r="O215" s="17"/>
      <c r="P215" s="17"/>
      <c r="Q215" s="17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>
        <v>1022.52</v>
      </c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8">
        <f t="shared" si="17"/>
        <v>1022.52</v>
      </c>
      <c r="AW215" s="19">
        <f t="shared" si="18"/>
        <v>25172.29</v>
      </c>
    </row>
    <row r="216" spans="1:49" x14ac:dyDescent="0.25">
      <c r="A216" s="18"/>
      <c r="B216" s="14"/>
      <c r="C216" s="15"/>
      <c r="D216" s="15"/>
      <c r="E216" s="18"/>
      <c r="F216" s="18"/>
      <c r="G216" s="18"/>
      <c r="H216" s="18"/>
      <c r="I216" s="18"/>
      <c r="J216" s="18"/>
      <c r="K216" s="16">
        <f t="shared" si="16"/>
        <v>0</v>
      </c>
      <c r="L216" s="17"/>
      <c r="M216" s="17"/>
      <c r="N216" s="17"/>
      <c r="O216" s="17"/>
      <c r="P216" s="17"/>
      <c r="Q216" s="17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>
        <v>205.03</v>
      </c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8">
        <f t="shared" si="17"/>
        <v>205.03</v>
      </c>
      <c r="AW216" s="19">
        <f t="shared" si="18"/>
        <v>24967.260000000002</v>
      </c>
    </row>
    <row r="217" spans="1:49" x14ac:dyDescent="0.25">
      <c r="A217" s="13">
        <v>44768</v>
      </c>
      <c r="B217" s="14">
        <v>20</v>
      </c>
      <c r="C217" s="15"/>
      <c r="D217" s="15"/>
      <c r="E217" s="18"/>
      <c r="F217" s="18"/>
      <c r="G217" s="18"/>
      <c r="H217" s="18"/>
      <c r="I217" s="18"/>
      <c r="J217" s="18"/>
      <c r="K217" s="16">
        <f t="shared" si="16"/>
        <v>20</v>
      </c>
      <c r="L217" s="17"/>
      <c r="M217" s="17"/>
      <c r="N217" s="17"/>
      <c r="O217" s="17"/>
      <c r="P217" s="17"/>
      <c r="Q217" s="17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8">
        <f t="shared" si="17"/>
        <v>0</v>
      </c>
      <c r="AW217" s="19">
        <f t="shared" si="18"/>
        <v>24987.260000000002</v>
      </c>
    </row>
    <row r="218" spans="1:49" x14ac:dyDescent="0.25">
      <c r="A218" s="18"/>
      <c r="B218" s="14">
        <v>20</v>
      </c>
      <c r="C218" s="15"/>
      <c r="D218" s="15"/>
      <c r="E218" s="18"/>
      <c r="F218" s="18"/>
      <c r="G218" s="18"/>
      <c r="H218" s="18"/>
      <c r="I218" s="18"/>
      <c r="J218" s="18"/>
      <c r="K218" s="16">
        <f t="shared" si="16"/>
        <v>20</v>
      </c>
      <c r="L218" s="17"/>
      <c r="M218" s="17"/>
      <c r="N218" s="17"/>
      <c r="O218" s="17"/>
      <c r="P218" s="17"/>
      <c r="Q218" s="17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8">
        <f t="shared" si="17"/>
        <v>0</v>
      </c>
      <c r="AW218" s="19">
        <f t="shared" si="18"/>
        <v>25007.260000000002</v>
      </c>
    </row>
    <row r="219" spans="1:49" x14ac:dyDescent="0.25">
      <c r="A219" s="18"/>
      <c r="B219" s="14">
        <v>20</v>
      </c>
      <c r="C219" s="15"/>
      <c r="D219" s="15"/>
      <c r="E219" s="18"/>
      <c r="F219" s="18"/>
      <c r="G219" s="18"/>
      <c r="H219" s="18"/>
      <c r="I219" s="18"/>
      <c r="J219" s="18"/>
      <c r="K219" s="16">
        <f t="shared" si="16"/>
        <v>20</v>
      </c>
      <c r="L219" s="17"/>
      <c r="M219" s="17"/>
      <c r="N219" s="17"/>
      <c r="O219" s="17"/>
      <c r="P219" s="17"/>
      <c r="Q219" s="17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8">
        <f t="shared" si="17"/>
        <v>0</v>
      </c>
      <c r="AW219" s="19">
        <f t="shared" si="18"/>
        <v>25027.260000000002</v>
      </c>
    </row>
    <row r="220" spans="1:49" x14ac:dyDescent="0.25">
      <c r="A220" s="13">
        <v>44769</v>
      </c>
      <c r="B220" s="14">
        <v>100</v>
      </c>
      <c r="C220" s="15"/>
      <c r="D220" s="15"/>
      <c r="E220" s="18"/>
      <c r="F220" s="18"/>
      <c r="G220" s="18"/>
      <c r="H220" s="18"/>
      <c r="I220" s="18"/>
      <c r="J220" s="18"/>
      <c r="K220" s="16">
        <f t="shared" si="16"/>
        <v>100</v>
      </c>
      <c r="L220" s="17"/>
      <c r="M220" s="17"/>
      <c r="N220" s="17"/>
      <c r="O220" s="17"/>
      <c r="P220" s="17"/>
      <c r="Q220" s="17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8">
        <f t="shared" si="17"/>
        <v>0</v>
      </c>
      <c r="AW220" s="19">
        <f t="shared" si="18"/>
        <v>25127.260000000002</v>
      </c>
    </row>
    <row r="221" spans="1:49" x14ac:dyDescent="0.25">
      <c r="A221" s="18"/>
      <c r="B221" s="14">
        <v>50</v>
      </c>
      <c r="C221" s="15"/>
      <c r="D221" s="15"/>
      <c r="E221" s="18"/>
      <c r="F221" s="18"/>
      <c r="G221" s="18"/>
      <c r="H221" s="18"/>
      <c r="I221" s="18"/>
      <c r="J221" s="18"/>
      <c r="K221" s="16">
        <f t="shared" si="16"/>
        <v>50</v>
      </c>
      <c r="L221" s="17"/>
      <c r="M221" s="17"/>
      <c r="N221" s="17"/>
      <c r="O221" s="17"/>
      <c r="P221" s="17"/>
      <c r="Q221" s="17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8">
        <f t="shared" si="17"/>
        <v>0</v>
      </c>
      <c r="AW221" s="19">
        <f t="shared" si="18"/>
        <v>25177.260000000002</v>
      </c>
    </row>
    <row r="222" spans="1:49" x14ac:dyDescent="0.25">
      <c r="A222" s="18"/>
      <c r="B222" s="14">
        <v>150</v>
      </c>
      <c r="C222" s="15">
        <v>385</v>
      </c>
      <c r="D222" s="15"/>
      <c r="E222" s="18"/>
      <c r="F222" s="18"/>
      <c r="G222" s="18"/>
      <c r="H222" s="18"/>
      <c r="I222" s="18"/>
      <c r="J222" s="18"/>
      <c r="K222" s="16">
        <f t="shared" si="16"/>
        <v>535</v>
      </c>
      <c r="L222" s="17"/>
      <c r="M222" s="17"/>
      <c r="N222" s="17"/>
      <c r="O222" s="17"/>
      <c r="P222" s="17"/>
      <c r="Q222" s="17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8">
        <f t="shared" si="17"/>
        <v>0</v>
      </c>
      <c r="AW222" s="19">
        <f t="shared" si="18"/>
        <v>25712.260000000002</v>
      </c>
    </row>
    <row r="223" spans="1:49" x14ac:dyDescent="0.25">
      <c r="A223" s="18"/>
      <c r="B223" s="14">
        <v>50</v>
      </c>
      <c r="C223" s="15"/>
      <c r="D223" s="15"/>
      <c r="E223" s="18"/>
      <c r="F223" s="18"/>
      <c r="G223" s="18"/>
      <c r="H223" s="18"/>
      <c r="I223" s="18"/>
      <c r="J223" s="18"/>
      <c r="K223" s="16">
        <f t="shared" si="16"/>
        <v>50</v>
      </c>
      <c r="L223" s="17"/>
      <c r="M223" s="17"/>
      <c r="N223" s="17"/>
      <c r="O223" s="17"/>
      <c r="P223" s="17"/>
      <c r="Q223" s="17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8">
        <f t="shared" si="17"/>
        <v>0</v>
      </c>
      <c r="AW223" s="19">
        <f t="shared" si="18"/>
        <v>25762.260000000002</v>
      </c>
    </row>
    <row r="224" spans="1:49" x14ac:dyDescent="0.25">
      <c r="A224" s="13">
        <v>44770</v>
      </c>
      <c r="B224" s="14">
        <v>80</v>
      </c>
      <c r="C224" s="15"/>
      <c r="D224" s="15"/>
      <c r="E224" s="18"/>
      <c r="F224" s="18"/>
      <c r="G224" s="18"/>
      <c r="H224" s="18"/>
      <c r="I224" s="18"/>
      <c r="J224" s="18"/>
      <c r="K224" s="16">
        <f t="shared" si="16"/>
        <v>80</v>
      </c>
      <c r="L224" s="17"/>
      <c r="M224" s="17"/>
      <c r="N224" s="17"/>
      <c r="O224" s="17"/>
      <c r="P224" s="17"/>
      <c r="Q224" s="17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8">
        <f t="shared" si="17"/>
        <v>0</v>
      </c>
      <c r="AW224" s="19">
        <f t="shared" si="18"/>
        <v>25842.260000000002</v>
      </c>
    </row>
    <row r="225" spans="1:49" x14ac:dyDescent="0.25">
      <c r="A225" s="18"/>
      <c r="B225" s="14">
        <v>50</v>
      </c>
      <c r="C225" s="15"/>
      <c r="D225" s="15"/>
      <c r="E225" s="18"/>
      <c r="F225" s="18"/>
      <c r="G225" s="18"/>
      <c r="H225" s="18"/>
      <c r="I225" s="18"/>
      <c r="J225" s="18"/>
      <c r="K225" s="16">
        <f t="shared" si="16"/>
        <v>50</v>
      </c>
      <c r="L225" s="17"/>
      <c r="M225" s="17"/>
      <c r="N225" s="17"/>
      <c r="O225" s="17"/>
      <c r="P225" s="17"/>
      <c r="Q225" s="17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8">
        <f t="shared" si="17"/>
        <v>0</v>
      </c>
      <c r="AW225" s="19">
        <f t="shared" si="18"/>
        <v>25892.260000000002</v>
      </c>
    </row>
    <row r="226" spans="1:49" x14ac:dyDescent="0.25">
      <c r="A226" s="18"/>
      <c r="B226" s="14">
        <v>50</v>
      </c>
      <c r="C226" s="15"/>
      <c r="D226" s="15"/>
      <c r="E226" s="18"/>
      <c r="F226" s="18"/>
      <c r="G226" s="18"/>
      <c r="H226" s="18"/>
      <c r="I226" s="18"/>
      <c r="J226" s="18"/>
      <c r="K226" s="16">
        <f t="shared" si="16"/>
        <v>50</v>
      </c>
      <c r="L226" s="17"/>
      <c r="M226" s="17"/>
      <c r="N226" s="17"/>
      <c r="O226" s="17"/>
      <c r="P226" s="17"/>
      <c r="Q226" s="17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>
        <v>384.99</v>
      </c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8">
        <f t="shared" si="17"/>
        <v>384.99</v>
      </c>
      <c r="AW226" s="19">
        <f t="shared" si="18"/>
        <v>25557.27</v>
      </c>
    </row>
    <row r="227" spans="1:49" x14ac:dyDescent="0.25">
      <c r="A227" s="13">
        <v>44771</v>
      </c>
      <c r="B227" s="14">
        <v>50</v>
      </c>
      <c r="C227" s="15"/>
      <c r="D227" s="15"/>
      <c r="E227" s="18"/>
      <c r="F227" s="18"/>
      <c r="G227" s="18"/>
      <c r="H227" s="18"/>
      <c r="I227" s="18"/>
      <c r="J227" s="18"/>
      <c r="K227" s="16">
        <f t="shared" si="16"/>
        <v>50</v>
      </c>
      <c r="L227" s="17"/>
      <c r="M227" s="17"/>
      <c r="N227" s="17"/>
      <c r="O227" s="17"/>
      <c r="P227" s="17"/>
      <c r="Q227" s="17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8">
        <f t="shared" si="17"/>
        <v>0</v>
      </c>
      <c r="AW227" s="19">
        <f t="shared" si="18"/>
        <v>25607.27</v>
      </c>
    </row>
    <row r="228" spans="1:49" x14ac:dyDescent="0.25">
      <c r="A228" s="18"/>
      <c r="B228" s="14">
        <v>100</v>
      </c>
      <c r="C228" s="15"/>
      <c r="D228" s="15"/>
      <c r="E228" s="18"/>
      <c r="F228" s="18"/>
      <c r="G228" s="18"/>
      <c r="H228" s="18"/>
      <c r="I228" s="18"/>
      <c r="J228" s="18"/>
      <c r="K228" s="16">
        <f t="shared" si="16"/>
        <v>100</v>
      </c>
      <c r="L228" s="17"/>
      <c r="M228" s="17"/>
      <c r="N228" s="17"/>
      <c r="O228" s="17"/>
      <c r="P228" s="17"/>
      <c r="Q228" s="17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8">
        <f t="shared" si="17"/>
        <v>0</v>
      </c>
      <c r="AW228" s="19">
        <f t="shared" si="18"/>
        <v>25707.27</v>
      </c>
    </row>
    <row r="229" spans="1:49" x14ac:dyDescent="0.25">
      <c r="A229" s="22"/>
      <c r="B229" s="23">
        <v>50</v>
      </c>
      <c r="C229" s="24"/>
      <c r="D229" s="24"/>
      <c r="E229" s="22"/>
      <c r="F229" s="22"/>
      <c r="G229" s="22"/>
      <c r="H229" s="22"/>
      <c r="I229" s="22"/>
      <c r="J229" s="22"/>
      <c r="K229" s="25">
        <f t="shared" si="16"/>
        <v>50</v>
      </c>
      <c r="L229" s="26"/>
      <c r="M229" s="26"/>
      <c r="N229" s="26"/>
      <c r="O229" s="26"/>
      <c r="P229" s="26"/>
      <c r="Q229" s="26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18">
        <f t="shared" si="17"/>
        <v>0</v>
      </c>
      <c r="AW229" s="19">
        <f t="shared" si="18"/>
        <v>25757.27</v>
      </c>
    </row>
    <row r="230" spans="1:49" x14ac:dyDescent="0.25">
      <c r="A230" s="37" t="s">
        <v>96</v>
      </c>
      <c r="B230" s="37">
        <f>SUM(B191:B229)</f>
        <v>2425</v>
      </c>
      <c r="C230" s="37">
        <f t="shared" ref="C230:AV230" si="19">SUM(C191:C229)</f>
        <v>1357</v>
      </c>
      <c r="D230" s="37">
        <f t="shared" si="19"/>
        <v>0</v>
      </c>
      <c r="E230" s="37">
        <f t="shared" si="19"/>
        <v>0</v>
      </c>
      <c r="F230" s="37">
        <f t="shared" si="19"/>
        <v>0</v>
      </c>
      <c r="G230" s="37">
        <f t="shared" si="19"/>
        <v>0</v>
      </c>
      <c r="H230" s="37">
        <f t="shared" si="19"/>
        <v>0</v>
      </c>
      <c r="I230" s="37">
        <f t="shared" si="19"/>
        <v>0</v>
      </c>
      <c r="J230" s="37">
        <f t="shared" si="19"/>
        <v>0</v>
      </c>
      <c r="K230" s="37">
        <f t="shared" si="19"/>
        <v>3782</v>
      </c>
      <c r="L230" s="37">
        <f t="shared" si="19"/>
        <v>132</v>
      </c>
      <c r="M230" s="37">
        <f t="shared" si="19"/>
        <v>2090</v>
      </c>
      <c r="N230" s="37">
        <f t="shared" si="19"/>
        <v>0</v>
      </c>
      <c r="O230" s="37">
        <f t="shared" si="19"/>
        <v>0</v>
      </c>
      <c r="P230" s="37">
        <f t="shared" si="19"/>
        <v>0</v>
      </c>
      <c r="Q230" s="37">
        <f t="shared" si="19"/>
        <v>0</v>
      </c>
      <c r="R230" s="37">
        <f t="shared" si="19"/>
        <v>0</v>
      </c>
      <c r="S230" s="37">
        <f t="shared" si="19"/>
        <v>0</v>
      </c>
      <c r="T230" s="37">
        <f t="shared" si="19"/>
        <v>0</v>
      </c>
      <c r="U230" s="37">
        <f t="shared" si="19"/>
        <v>0</v>
      </c>
      <c r="V230" s="37">
        <f t="shared" si="19"/>
        <v>0</v>
      </c>
      <c r="W230" s="37">
        <f t="shared" si="19"/>
        <v>0</v>
      </c>
      <c r="X230" s="37">
        <f t="shared" si="19"/>
        <v>0</v>
      </c>
      <c r="Y230" s="37">
        <f t="shared" si="19"/>
        <v>286</v>
      </c>
      <c r="Z230" s="37">
        <f t="shared" si="19"/>
        <v>0</v>
      </c>
      <c r="AA230" s="37">
        <f t="shared" si="19"/>
        <v>981.28</v>
      </c>
      <c r="AB230" s="37">
        <f t="shared" si="19"/>
        <v>0</v>
      </c>
      <c r="AC230" s="37">
        <f t="shared" si="19"/>
        <v>0</v>
      </c>
      <c r="AD230" s="37">
        <f t="shared" si="19"/>
        <v>1612.54</v>
      </c>
      <c r="AE230" s="37">
        <f t="shared" si="19"/>
        <v>0</v>
      </c>
      <c r="AF230" s="37">
        <f t="shared" si="19"/>
        <v>0</v>
      </c>
      <c r="AG230" s="37">
        <f t="shared" si="19"/>
        <v>0</v>
      </c>
      <c r="AH230" s="37">
        <f t="shared" si="19"/>
        <v>0</v>
      </c>
      <c r="AI230" s="37">
        <f t="shared" si="19"/>
        <v>45</v>
      </c>
      <c r="AJ230" s="37">
        <f t="shared" si="19"/>
        <v>0</v>
      </c>
      <c r="AK230" s="37">
        <f t="shared" si="19"/>
        <v>0</v>
      </c>
      <c r="AL230" s="37">
        <f t="shared" si="19"/>
        <v>0</v>
      </c>
      <c r="AM230" s="37">
        <f t="shared" si="19"/>
        <v>0</v>
      </c>
      <c r="AN230" s="37">
        <f t="shared" si="19"/>
        <v>0</v>
      </c>
      <c r="AO230" s="37">
        <f t="shared" si="19"/>
        <v>333.28</v>
      </c>
      <c r="AP230" s="37">
        <f t="shared" si="19"/>
        <v>0</v>
      </c>
      <c r="AQ230" s="37">
        <f t="shared" si="19"/>
        <v>0</v>
      </c>
      <c r="AR230" s="37">
        <f t="shared" si="19"/>
        <v>0</v>
      </c>
      <c r="AS230" s="37">
        <f t="shared" si="19"/>
        <v>0</v>
      </c>
      <c r="AT230" s="37">
        <f t="shared" si="19"/>
        <v>0</v>
      </c>
      <c r="AU230" s="37">
        <f t="shared" si="19"/>
        <v>0</v>
      </c>
      <c r="AV230" s="37">
        <f t="shared" si="19"/>
        <v>5480.0999999999995</v>
      </c>
      <c r="AW230" s="19"/>
    </row>
    <row r="231" spans="1:49" x14ac:dyDescent="0.25">
      <c r="A231" s="46">
        <v>44775</v>
      </c>
      <c r="B231" s="29">
        <v>20</v>
      </c>
      <c r="C231" s="30"/>
      <c r="D231" s="30"/>
      <c r="E231" s="28"/>
      <c r="F231" s="28"/>
      <c r="G231" s="28"/>
      <c r="H231" s="28"/>
      <c r="I231" s="28"/>
      <c r="J231" s="28"/>
      <c r="K231" s="31">
        <f t="shared" si="16"/>
        <v>20</v>
      </c>
      <c r="L231" s="32"/>
      <c r="M231" s="32"/>
      <c r="N231" s="32"/>
      <c r="O231" s="32"/>
      <c r="P231" s="32"/>
      <c r="Q231" s="32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18">
        <f t="shared" si="17"/>
        <v>0</v>
      </c>
      <c r="AW231" s="19">
        <f>AW229+K231-AV231</f>
        <v>25777.27</v>
      </c>
    </row>
    <row r="232" spans="1:49" x14ac:dyDescent="0.25">
      <c r="A232" s="18"/>
      <c r="B232" s="14">
        <v>20</v>
      </c>
      <c r="C232" s="15"/>
      <c r="D232" s="15">
        <v>22</v>
      </c>
      <c r="E232" s="18"/>
      <c r="F232" s="18"/>
      <c r="G232" s="18"/>
      <c r="H232" s="18"/>
      <c r="I232" s="18"/>
      <c r="J232" s="18"/>
      <c r="K232" s="16">
        <f t="shared" si="16"/>
        <v>42</v>
      </c>
      <c r="L232" s="17"/>
      <c r="M232" s="17"/>
      <c r="N232" s="17"/>
      <c r="O232" s="17"/>
      <c r="P232" s="17"/>
      <c r="Q232" s="17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8">
        <f t="shared" si="17"/>
        <v>0</v>
      </c>
      <c r="AW232" s="19">
        <f t="shared" si="18"/>
        <v>25819.27</v>
      </c>
    </row>
    <row r="233" spans="1:49" x14ac:dyDescent="0.25">
      <c r="A233" s="18"/>
      <c r="B233" s="14">
        <v>30</v>
      </c>
      <c r="C233" s="15"/>
      <c r="D233" s="15">
        <v>22</v>
      </c>
      <c r="E233" s="18"/>
      <c r="F233" s="18"/>
      <c r="G233" s="18"/>
      <c r="H233" s="18"/>
      <c r="I233" s="18"/>
      <c r="J233" s="18"/>
      <c r="K233" s="16">
        <f t="shared" si="16"/>
        <v>52</v>
      </c>
      <c r="L233" s="17"/>
      <c r="M233" s="17"/>
      <c r="N233" s="17"/>
      <c r="O233" s="17"/>
      <c r="P233" s="17"/>
      <c r="Q233" s="17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8">
        <f t="shared" si="17"/>
        <v>0</v>
      </c>
      <c r="AW233" s="19">
        <f t="shared" si="18"/>
        <v>25871.27</v>
      </c>
    </row>
    <row r="234" spans="1:49" x14ac:dyDescent="0.25">
      <c r="A234" s="18"/>
      <c r="B234" s="14"/>
      <c r="C234" s="15"/>
      <c r="D234" s="15"/>
      <c r="E234" s="18">
        <v>7756.05</v>
      </c>
      <c r="F234" s="18"/>
      <c r="G234" s="18"/>
      <c r="H234" s="18"/>
      <c r="I234" s="18"/>
      <c r="J234" s="18"/>
      <c r="K234" s="16">
        <f t="shared" ref="K234:K241" si="20">SUM(B234:J234)</f>
        <v>7756.05</v>
      </c>
      <c r="L234" s="17"/>
      <c r="M234" s="17"/>
      <c r="N234" s="17"/>
      <c r="O234" s="17"/>
      <c r="P234" s="17"/>
      <c r="Q234" s="17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8">
        <f t="shared" si="17"/>
        <v>0</v>
      </c>
      <c r="AW234" s="19">
        <f t="shared" si="18"/>
        <v>33627.32</v>
      </c>
    </row>
    <row r="235" spans="1:49" x14ac:dyDescent="0.25">
      <c r="A235" s="13">
        <v>44776</v>
      </c>
      <c r="B235" s="14"/>
      <c r="C235" s="15">
        <v>415</v>
      </c>
      <c r="D235" s="15"/>
      <c r="E235" s="18"/>
      <c r="F235" s="18"/>
      <c r="G235" s="18"/>
      <c r="H235" s="18"/>
      <c r="I235" s="18"/>
      <c r="J235" s="18"/>
      <c r="K235" s="16">
        <f t="shared" si="20"/>
        <v>415</v>
      </c>
      <c r="L235" s="17">
        <v>5000</v>
      </c>
      <c r="M235" s="17"/>
      <c r="N235" s="17"/>
      <c r="O235" s="17"/>
      <c r="P235" s="17"/>
      <c r="Q235" s="17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8">
        <f t="shared" si="17"/>
        <v>5000</v>
      </c>
      <c r="AW235" s="19">
        <f t="shared" si="18"/>
        <v>29042.32</v>
      </c>
    </row>
    <row r="236" spans="1:49" x14ac:dyDescent="0.25">
      <c r="A236" s="13">
        <v>44782</v>
      </c>
      <c r="B236" s="14">
        <v>20</v>
      </c>
      <c r="C236" s="15">
        <v>295</v>
      </c>
      <c r="D236" s="15"/>
      <c r="E236" s="18"/>
      <c r="F236" s="18"/>
      <c r="G236" s="18"/>
      <c r="H236" s="18"/>
      <c r="I236" s="18"/>
      <c r="J236" s="18"/>
      <c r="K236" s="16">
        <f t="shared" si="20"/>
        <v>315</v>
      </c>
      <c r="L236" s="17"/>
      <c r="M236" s="17"/>
      <c r="N236" s="17"/>
      <c r="O236" s="17"/>
      <c r="P236" s="17"/>
      <c r="Q236" s="17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8">
        <f t="shared" si="17"/>
        <v>0</v>
      </c>
      <c r="AW236" s="19">
        <f t="shared" si="18"/>
        <v>29357.32</v>
      </c>
    </row>
    <row r="237" spans="1:49" x14ac:dyDescent="0.25">
      <c r="A237" s="18"/>
      <c r="B237" s="14">
        <v>20</v>
      </c>
      <c r="C237" s="15"/>
      <c r="D237" s="15"/>
      <c r="E237" s="18"/>
      <c r="F237" s="18"/>
      <c r="G237" s="18"/>
      <c r="H237" s="18"/>
      <c r="I237" s="18"/>
      <c r="J237" s="18"/>
      <c r="K237" s="16">
        <f t="shared" si="20"/>
        <v>20</v>
      </c>
      <c r="L237" s="17"/>
      <c r="M237" s="17"/>
      <c r="N237" s="17"/>
      <c r="O237" s="17"/>
      <c r="P237" s="17"/>
      <c r="Q237" s="17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8">
        <f t="shared" si="17"/>
        <v>0</v>
      </c>
      <c r="AW237" s="19">
        <f t="shared" si="18"/>
        <v>29377.32</v>
      </c>
    </row>
    <row r="238" spans="1:49" x14ac:dyDescent="0.25">
      <c r="A238" s="18"/>
      <c r="B238" s="14">
        <v>20</v>
      </c>
      <c r="C238" s="15"/>
      <c r="D238" s="15"/>
      <c r="E238" s="18"/>
      <c r="F238" s="18"/>
      <c r="G238" s="18"/>
      <c r="H238" s="18"/>
      <c r="I238" s="18"/>
      <c r="J238" s="18"/>
      <c r="K238" s="16">
        <f t="shared" si="20"/>
        <v>20</v>
      </c>
      <c r="L238" s="17"/>
      <c r="M238" s="17"/>
      <c r="N238" s="17"/>
      <c r="O238" s="17"/>
      <c r="P238" s="17"/>
      <c r="Q238" s="17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8">
        <f t="shared" si="17"/>
        <v>0</v>
      </c>
      <c r="AW238" s="19">
        <f t="shared" si="18"/>
        <v>29397.32</v>
      </c>
    </row>
    <row r="239" spans="1:49" x14ac:dyDescent="0.25">
      <c r="A239" s="18"/>
      <c r="B239" s="14">
        <v>20</v>
      </c>
      <c r="C239" s="15"/>
      <c r="D239" s="15"/>
      <c r="E239" s="18"/>
      <c r="F239" s="18"/>
      <c r="G239" s="18"/>
      <c r="H239" s="18"/>
      <c r="I239" s="18"/>
      <c r="J239" s="18"/>
      <c r="K239" s="16">
        <f t="shared" si="20"/>
        <v>20</v>
      </c>
      <c r="L239" s="17"/>
      <c r="M239" s="17"/>
      <c r="N239" s="17"/>
      <c r="O239" s="17"/>
      <c r="P239" s="17"/>
      <c r="Q239" s="17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8">
        <f t="shared" si="17"/>
        <v>0</v>
      </c>
      <c r="AW239" s="19">
        <f t="shared" si="18"/>
        <v>29417.32</v>
      </c>
    </row>
    <row r="240" spans="1:49" x14ac:dyDescent="0.25">
      <c r="A240" s="18"/>
      <c r="B240" s="14">
        <v>50</v>
      </c>
      <c r="C240" s="15"/>
      <c r="D240" s="15"/>
      <c r="E240" s="18"/>
      <c r="F240" s="18"/>
      <c r="G240" s="18"/>
      <c r="H240" s="18"/>
      <c r="I240" s="18"/>
      <c r="J240" s="18"/>
      <c r="K240" s="16">
        <f t="shared" si="20"/>
        <v>50</v>
      </c>
      <c r="L240" s="17"/>
      <c r="M240" s="17"/>
      <c r="N240" s="17"/>
      <c r="O240" s="17"/>
      <c r="P240" s="17"/>
      <c r="Q240" s="17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8">
        <f t="shared" si="17"/>
        <v>0</v>
      </c>
      <c r="AW240" s="19">
        <f t="shared" si="18"/>
        <v>29467.32</v>
      </c>
    </row>
    <row r="241" spans="1:49" x14ac:dyDescent="0.25">
      <c r="A241" s="13">
        <v>44785</v>
      </c>
      <c r="B241" s="14"/>
      <c r="C241" s="15"/>
      <c r="D241" s="15"/>
      <c r="E241" s="18"/>
      <c r="F241" s="18"/>
      <c r="G241" s="18"/>
      <c r="H241" s="18">
        <v>4500</v>
      </c>
      <c r="I241" s="18"/>
      <c r="J241" s="18"/>
      <c r="K241" s="16">
        <f t="shared" si="20"/>
        <v>4500</v>
      </c>
      <c r="L241" s="17"/>
      <c r="M241" s="17"/>
      <c r="N241" s="17"/>
      <c r="O241" s="17"/>
      <c r="P241" s="17"/>
      <c r="Q241" s="17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8">
        <f t="shared" si="17"/>
        <v>0</v>
      </c>
      <c r="AW241" s="19">
        <f t="shared" si="18"/>
        <v>33967.32</v>
      </c>
    </row>
    <row r="242" spans="1:49" x14ac:dyDescent="0.25">
      <c r="A242" s="13">
        <v>44787</v>
      </c>
      <c r="B242" s="14">
        <v>30</v>
      </c>
      <c r="C242" s="15"/>
      <c r="D242" s="15"/>
      <c r="E242" s="18"/>
      <c r="F242" s="18"/>
      <c r="G242" s="18"/>
      <c r="H242" s="18"/>
      <c r="I242" s="18"/>
      <c r="J242" s="18"/>
      <c r="K242" s="16">
        <f t="shared" ref="K242:K307" si="21">SUM(B242:J242)</f>
        <v>30</v>
      </c>
      <c r="L242" s="17"/>
      <c r="M242" s="17"/>
      <c r="N242" s="17"/>
      <c r="O242" s="17"/>
      <c r="P242" s="17"/>
      <c r="Q242" s="17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8">
        <f t="shared" si="17"/>
        <v>0</v>
      </c>
      <c r="AW242" s="19">
        <f t="shared" si="18"/>
        <v>33997.32</v>
      </c>
    </row>
    <row r="243" spans="1:49" x14ac:dyDescent="0.25">
      <c r="A243" s="13">
        <v>44789</v>
      </c>
      <c r="B243" s="14">
        <v>50</v>
      </c>
      <c r="C243" s="15"/>
      <c r="D243" s="15"/>
      <c r="E243" s="18"/>
      <c r="F243" s="18"/>
      <c r="G243" s="18"/>
      <c r="H243" s="18"/>
      <c r="I243" s="18"/>
      <c r="J243" s="18"/>
      <c r="K243" s="16">
        <f t="shared" si="21"/>
        <v>50</v>
      </c>
      <c r="L243" s="17"/>
      <c r="M243" s="17"/>
      <c r="N243" s="17"/>
      <c r="O243" s="17"/>
      <c r="P243" s="17"/>
      <c r="Q243" s="17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8">
        <f t="shared" si="17"/>
        <v>0</v>
      </c>
      <c r="AW243" s="19">
        <f t="shared" si="18"/>
        <v>34047.32</v>
      </c>
    </row>
    <row r="244" spans="1:49" x14ac:dyDescent="0.25">
      <c r="A244" s="18"/>
      <c r="B244" s="14">
        <v>53.82</v>
      </c>
      <c r="C244" s="15"/>
      <c r="D244" s="15"/>
      <c r="E244" s="18"/>
      <c r="F244" s="18"/>
      <c r="G244" s="18"/>
      <c r="H244" s="18"/>
      <c r="I244" s="18"/>
      <c r="J244" s="18"/>
      <c r="K244" s="16">
        <f t="shared" si="21"/>
        <v>53.82</v>
      </c>
      <c r="L244" s="17"/>
      <c r="M244" s="17"/>
      <c r="N244" s="17"/>
      <c r="O244" s="17"/>
      <c r="P244" s="17"/>
      <c r="Q244" s="17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8">
        <f t="shared" si="17"/>
        <v>0</v>
      </c>
      <c r="AW244" s="19">
        <f t="shared" si="18"/>
        <v>34101.14</v>
      </c>
    </row>
    <row r="245" spans="1:49" x14ac:dyDescent="0.25">
      <c r="A245" s="18"/>
      <c r="B245" s="14">
        <v>20</v>
      </c>
      <c r="C245" s="15"/>
      <c r="D245" s="15"/>
      <c r="E245" s="18"/>
      <c r="F245" s="18"/>
      <c r="G245" s="18"/>
      <c r="H245" s="18"/>
      <c r="I245" s="18"/>
      <c r="J245" s="18"/>
      <c r="K245" s="16">
        <f t="shared" si="21"/>
        <v>20</v>
      </c>
      <c r="L245" s="17"/>
      <c r="M245" s="17"/>
      <c r="N245" s="17"/>
      <c r="O245" s="17"/>
      <c r="P245" s="17"/>
      <c r="Q245" s="17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8">
        <f t="shared" si="17"/>
        <v>0</v>
      </c>
      <c r="AW245" s="19">
        <f t="shared" si="18"/>
        <v>34121.14</v>
      </c>
    </row>
    <row r="246" spans="1:49" x14ac:dyDescent="0.25">
      <c r="A246" s="18"/>
      <c r="B246" s="14">
        <v>20</v>
      </c>
      <c r="C246" s="15"/>
      <c r="D246" s="15"/>
      <c r="E246" s="18"/>
      <c r="F246" s="18"/>
      <c r="G246" s="18"/>
      <c r="H246" s="18"/>
      <c r="I246" s="18"/>
      <c r="J246" s="18"/>
      <c r="K246" s="16">
        <f t="shared" si="21"/>
        <v>20</v>
      </c>
      <c r="L246" s="17"/>
      <c r="M246" s="17"/>
      <c r="N246" s="17"/>
      <c r="O246" s="17"/>
      <c r="P246" s="17"/>
      <c r="Q246" s="17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8">
        <f t="shared" si="17"/>
        <v>0</v>
      </c>
      <c r="AW246" s="19">
        <f t="shared" si="18"/>
        <v>34141.14</v>
      </c>
    </row>
    <row r="247" spans="1:49" x14ac:dyDescent="0.25">
      <c r="A247" s="18"/>
      <c r="B247" s="14">
        <v>30</v>
      </c>
      <c r="C247" s="15"/>
      <c r="D247" s="15"/>
      <c r="E247" s="18"/>
      <c r="F247" s="18"/>
      <c r="G247" s="18"/>
      <c r="H247" s="18"/>
      <c r="I247" s="18"/>
      <c r="J247" s="18"/>
      <c r="K247" s="16">
        <f t="shared" si="21"/>
        <v>30</v>
      </c>
      <c r="L247" s="17"/>
      <c r="M247" s="17"/>
      <c r="N247" s="17"/>
      <c r="O247" s="17"/>
      <c r="P247" s="17"/>
      <c r="Q247" s="17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8">
        <f t="shared" si="17"/>
        <v>0</v>
      </c>
      <c r="AW247" s="19">
        <f t="shared" si="18"/>
        <v>34171.14</v>
      </c>
    </row>
    <row r="248" spans="1:49" x14ac:dyDescent="0.25">
      <c r="A248" s="13">
        <v>44792</v>
      </c>
      <c r="B248" s="14">
        <v>20</v>
      </c>
      <c r="C248" s="15"/>
      <c r="D248" s="15"/>
      <c r="E248" s="18"/>
      <c r="F248" s="18"/>
      <c r="G248" s="18"/>
      <c r="H248" s="18"/>
      <c r="I248" s="18"/>
      <c r="J248" s="18"/>
      <c r="K248" s="16">
        <f t="shared" si="21"/>
        <v>20</v>
      </c>
      <c r="L248" s="17"/>
      <c r="M248" s="17"/>
      <c r="N248" s="17"/>
      <c r="O248" s="17"/>
      <c r="P248" s="17"/>
      <c r="Q248" s="17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8">
        <f t="shared" si="17"/>
        <v>0</v>
      </c>
      <c r="AW248" s="19">
        <f t="shared" si="18"/>
        <v>34191.14</v>
      </c>
    </row>
    <row r="249" spans="1:49" x14ac:dyDescent="0.25">
      <c r="A249" s="18"/>
      <c r="B249" s="14">
        <v>50</v>
      </c>
      <c r="C249" s="15"/>
      <c r="D249" s="15"/>
      <c r="E249" s="18"/>
      <c r="F249" s="18"/>
      <c r="G249" s="18"/>
      <c r="H249" s="18"/>
      <c r="I249" s="18"/>
      <c r="J249" s="18"/>
      <c r="K249" s="16">
        <f t="shared" si="21"/>
        <v>50</v>
      </c>
      <c r="L249" s="17"/>
      <c r="M249" s="17"/>
      <c r="N249" s="17"/>
      <c r="O249" s="17"/>
      <c r="P249" s="17"/>
      <c r="Q249" s="17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8">
        <f t="shared" si="17"/>
        <v>0</v>
      </c>
      <c r="AW249" s="19">
        <f t="shared" si="18"/>
        <v>34241.14</v>
      </c>
    </row>
    <row r="250" spans="1:49" x14ac:dyDescent="0.25">
      <c r="A250" s="13">
        <v>44793</v>
      </c>
      <c r="B250" s="14"/>
      <c r="C250" s="15">
        <v>260.10000000000002</v>
      </c>
      <c r="D250" s="15"/>
      <c r="E250" s="18"/>
      <c r="F250" s="18"/>
      <c r="G250" s="18"/>
      <c r="H250" s="18"/>
      <c r="I250" s="18"/>
      <c r="J250" s="18"/>
      <c r="K250" s="16">
        <f t="shared" si="21"/>
        <v>260.10000000000002</v>
      </c>
      <c r="L250" s="17"/>
      <c r="M250" s="17"/>
      <c r="N250" s="17"/>
      <c r="O250" s="17"/>
      <c r="P250" s="17"/>
      <c r="Q250" s="17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>
        <v>45</v>
      </c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8">
        <f t="shared" si="17"/>
        <v>45</v>
      </c>
      <c r="AW250" s="19">
        <f t="shared" si="18"/>
        <v>34456.239999999998</v>
      </c>
    </row>
    <row r="251" spans="1:49" x14ac:dyDescent="0.25">
      <c r="A251" s="13">
        <v>44794</v>
      </c>
      <c r="B251" s="14">
        <v>50</v>
      </c>
      <c r="C251" s="15"/>
      <c r="D251" s="15"/>
      <c r="E251" s="18"/>
      <c r="F251" s="18"/>
      <c r="G251" s="18"/>
      <c r="H251" s="18"/>
      <c r="I251" s="18"/>
      <c r="J251" s="18"/>
      <c r="K251" s="16">
        <f t="shared" si="21"/>
        <v>50</v>
      </c>
      <c r="L251" s="17"/>
      <c r="M251" s="17"/>
      <c r="N251" s="17"/>
      <c r="O251" s="17"/>
      <c r="P251" s="17"/>
      <c r="Q251" s="17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8">
        <f t="shared" si="17"/>
        <v>0</v>
      </c>
      <c r="AW251" s="19">
        <f t="shared" si="18"/>
        <v>34506.239999999998</v>
      </c>
    </row>
    <row r="252" spans="1:49" x14ac:dyDescent="0.25">
      <c r="A252" s="18"/>
      <c r="B252" s="14">
        <v>50</v>
      </c>
      <c r="C252" s="15"/>
      <c r="D252" s="15"/>
      <c r="E252" s="18"/>
      <c r="F252" s="18"/>
      <c r="G252" s="18"/>
      <c r="H252" s="18"/>
      <c r="I252" s="18"/>
      <c r="J252" s="18"/>
      <c r="K252" s="16">
        <f t="shared" si="21"/>
        <v>50</v>
      </c>
      <c r="L252" s="17"/>
      <c r="M252" s="17"/>
      <c r="N252" s="17"/>
      <c r="O252" s="17"/>
      <c r="P252" s="17"/>
      <c r="Q252" s="17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8">
        <f t="shared" si="17"/>
        <v>0</v>
      </c>
      <c r="AW252" s="19">
        <f t="shared" si="18"/>
        <v>34556.239999999998</v>
      </c>
    </row>
    <row r="253" spans="1:49" x14ac:dyDescent="0.25">
      <c r="A253" s="13">
        <v>44796</v>
      </c>
      <c r="B253" s="14">
        <v>50</v>
      </c>
      <c r="C253" s="15"/>
      <c r="D253" s="15"/>
      <c r="E253" s="18"/>
      <c r="F253" s="18"/>
      <c r="G253" s="18"/>
      <c r="H253" s="18"/>
      <c r="I253" s="18"/>
      <c r="J253" s="18"/>
      <c r="K253" s="16">
        <f t="shared" si="21"/>
        <v>50</v>
      </c>
      <c r="L253" s="17"/>
      <c r="M253" s="17"/>
      <c r="N253" s="17"/>
      <c r="O253" s="17"/>
      <c r="P253" s="17"/>
      <c r="Q253" s="17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8">
        <f t="shared" si="17"/>
        <v>0</v>
      </c>
      <c r="AW253" s="19">
        <f t="shared" si="18"/>
        <v>34606.239999999998</v>
      </c>
    </row>
    <row r="254" spans="1:49" x14ac:dyDescent="0.25">
      <c r="A254" s="18"/>
      <c r="B254" s="14">
        <v>35</v>
      </c>
      <c r="C254" s="15"/>
      <c r="D254" s="15"/>
      <c r="E254" s="18"/>
      <c r="F254" s="18"/>
      <c r="G254" s="18"/>
      <c r="H254" s="18"/>
      <c r="I254" s="18"/>
      <c r="J254" s="18"/>
      <c r="K254" s="16">
        <f t="shared" si="21"/>
        <v>35</v>
      </c>
      <c r="L254" s="17"/>
      <c r="M254" s="17"/>
      <c r="N254" s="17"/>
      <c r="O254" s="17"/>
      <c r="P254" s="17"/>
      <c r="Q254" s="17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8">
        <f t="shared" si="17"/>
        <v>0</v>
      </c>
      <c r="AW254" s="19">
        <f t="shared" si="18"/>
        <v>34641.24</v>
      </c>
    </row>
    <row r="255" spans="1:49" x14ac:dyDescent="0.25">
      <c r="A255" s="18"/>
      <c r="B255" s="14">
        <v>100</v>
      </c>
      <c r="C255" s="15"/>
      <c r="D255" s="15"/>
      <c r="E255" s="18"/>
      <c r="F255" s="18"/>
      <c r="G255" s="18"/>
      <c r="H255" s="18"/>
      <c r="I255" s="18"/>
      <c r="J255" s="18"/>
      <c r="K255" s="16">
        <f t="shared" si="21"/>
        <v>100</v>
      </c>
      <c r="L255" s="17"/>
      <c r="M255" s="17"/>
      <c r="N255" s="17"/>
      <c r="O255" s="17"/>
      <c r="P255" s="17"/>
      <c r="Q255" s="17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8">
        <f t="shared" si="17"/>
        <v>0</v>
      </c>
      <c r="AW255" s="19">
        <f t="shared" si="18"/>
        <v>34741.24</v>
      </c>
    </row>
    <row r="256" spans="1:49" x14ac:dyDescent="0.25">
      <c r="A256" s="18"/>
      <c r="B256" s="14">
        <v>30</v>
      </c>
      <c r="C256" s="15"/>
      <c r="D256" s="15"/>
      <c r="E256" s="18"/>
      <c r="F256" s="18"/>
      <c r="G256" s="18"/>
      <c r="H256" s="18"/>
      <c r="I256" s="18">
        <v>0.09</v>
      </c>
      <c r="J256" s="18"/>
      <c r="K256" s="16">
        <f t="shared" si="21"/>
        <v>30.09</v>
      </c>
      <c r="L256" s="17"/>
      <c r="M256" s="17"/>
      <c r="N256" s="17"/>
      <c r="O256" s="17"/>
      <c r="P256" s="17"/>
      <c r="Q256" s="17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8">
        <f t="shared" si="17"/>
        <v>0</v>
      </c>
      <c r="AW256" s="19">
        <f t="shared" si="18"/>
        <v>34771.329999999994</v>
      </c>
    </row>
    <row r="257" spans="1:49" x14ac:dyDescent="0.25">
      <c r="A257" s="18"/>
      <c r="B257" s="14">
        <v>100</v>
      </c>
      <c r="C257" s="15"/>
      <c r="D257" s="15"/>
      <c r="E257" s="18"/>
      <c r="F257" s="18"/>
      <c r="G257" s="18"/>
      <c r="H257" s="18"/>
      <c r="I257" s="18">
        <v>0.09</v>
      </c>
      <c r="J257" s="18"/>
      <c r="K257" s="16">
        <f t="shared" si="21"/>
        <v>100.09</v>
      </c>
      <c r="L257" s="17"/>
      <c r="M257" s="17"/>
      <c r="N257" s="17"/>
      <c r="O257" s="17"/>
      <c r="P257" s="17"/>
      <c r="Q257" s="17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8">
        <f t="shared" si="17"/>
        <v>0</v>
      </c>
      <c r="AW257" s="19">
        <f t="shared" si="18"/>
        <v>34871.419999999991</v>
      </c>
    </row>
    <row r="258" spans="1:49" x14ac:dyDescent="0.25">
      <c r="A258" s="18"/>
      <c r="B258" s="14">
        <v>20</v>
      </c>
      <c r="C258" s="15"/>
      <c r="D258" s="15"/>
      <c r="E258" s="18"/>
      <c r="F258" s="18"/>
      <c r="G258" s="18"/>
      <c r="H258" s="18"/>
      <c r="I258" s="18"/>
      <c r="J258" s="18"/>
      <c r="K258" s="16">
        <f t="shared" si="21"/>
        <v>20</v>
      </c>
      <c r="L258" s="17"/>
      <c r="M258" s="17"/>
      <c r="N258" s="17"/>
      <c r="O258" s="17"/>
      <c r="P258" s="17"/>
      <c r="Q258" s="17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8">
        <f t="shared" si="17"/>
        <v>0</v>
      </c>
      <c r="AW258" s="19">
        <f t="shared" si="18"/>
        <v>34891.419999999991</v>
      </c>
    </row>
    <row r="259" spans="1:49" x14ac:dyDescent="0.25">
      <c r="A259" s="18"/>
      <c r="B259" s="14">
        <v>20</v>
      </c>
      <c r="C259" s="15"/>
      <c r="D259" s="15"/>
      <c r="E259" s="18"/>
      <c r="F259" s="18"/>
      <c r="G259" s="18"/>
      <c r="H259" s="18">
        <v>1500</v>
      </c>
      <c r="I259" s="18"/>
      <c r="J259" s="18"/>
      <c r="K259" s="16">
        <f t="shared" si="21"/>
        <v>1520</v>
      </c>
      <c r="L259" s="17"/>
      <c r="M259" s="17"/>
      <c r="N259" s="17"/>
      <c r="O259" s="17"/>
      <c r="P259" s="17"/>
      <c r="Q259" s="17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8">
        <f t="shared" si="17"/>
        <v>0</v>
      </c>
      <c r="AW259" s="19">
        <f t="shared" si="18"/>
        <v>36411.419999999991</v>
      </c>
    </row>
    <row r="260" spans="1:49" x14ac:dyDescent="0.25">
      <c r="A260" s="18"/>
      <c r="B260" s="14">
        <v>50</v>
      </c>
      <c r="C260" s="15"/>
      <c r="D260" s="15"/>
      <c r="E260" s="18"/>
      <c r="F260" s="18"/>
      <c r="G260" s="18"/>
      <c r="H260" s="18"/>
      <c r="I260" s="18"/>
      <c r="J260" s="18"/>
      <c r="K260" s="16">
        <f t="shared" si="21"/>
        <v>50</v>
      </c>
      <c r="L260" s="17"/>
      <c r="M260" s="17"/>
      <c r="N260" s="17"/>
      <c r="O260" s="17"/>
      <c r="P260" s="17"/>
      <c r="Q260" s="17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8">
        <f t="shared" si="17"/>
        <v>0</v>
      </c>
      <c r="AW260" s="19">
        <f t="shared" si="18"/>
        <v>36461.419999999991</v>
      </c>
    </row>
    <row r="261" spans="1:49" x14ac:dyDescent="0.25">
      <c r="A261" s="13">
        <v>44797</v>
      </c>
      <c r="B261" s="14">
        <v>50</v>
      </c>
      <c r="C261" s="15"/>
      <c r="D261" s="15"/>
      <c r="E261" s="18"/>
      <c r="F261" s="18"/>
      <c r="G261" s="18"/>
      <c r="H261" s="18"/>
      <c r="I261" s="18"/>
      <c r="J261" s="18"/>
      <c r="K261" s="16">
        <f t="shared" si="21"/>
        <v>50</v>
      </c>
      <c r="L261" s="17"/>
      <c r="M261" s="17"/>
      <c r="N261" s="17"/>
      <c r="O261" s="17"/>
      <c r="P261" s="17"/>
      <c r="Q261" s="17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8">
        <f t="shared" si="17"/>
        <v>0</v>
      </c>
      <c r="AW261" s="19">
        <f t="shared" si="18"/>
        <v>36511.419999999991</v>
      </c>
    </row>
    <row r="262" spans="1:49" x14ac:dyDescent="0.25">
      <c r="A262" s="13">
        <v>44799</v>
      </c>
      <c r="B262" s="14">
        <v>50</v>
      </c>
      <c r="C262" s="15"/>
      <c r="D262" s="15"/>
      <c r="E262" s="18"/>
      <c r="F262" s="18"/>
      <c r="G262" s="18"/>
      <c r="H262" s="18"/>
      <c r="I262" s="18"/>
      <c r="J262" s="18"/>
      <c r="K262" s="16">
        <f t="shared" si="21"/>
        <v>50</v>
      </c>
      <c r="L262" s="17"/>
      <c r="M262" s="17"/>
      <c r="N262" s="17"/>
      <c r="O262" s="17"/>
      <c r="P262" s="17"/>
      <c r="Q262" s="17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8">
        <f t="shared" ref="AV262:AV327" si="22">SUM(L262:AU262)</f>
        <v>0</v>
      </c>
      <c r="AW262" s="19">
        <f t="shared" si="18"/>
        <v>36561.419999999991</v>
      </c>
    </row>
    <row r="263" spans="1:49" x14ac:dyDescent="0.25">
      <c r="A263" s="13">
        <v>44803</v>
      </c>
      <c r="B263" s="14">
        <v>50</v>
      </c>
      <c r="C263" s="15"/>
      <c r="D263" s="15"/>
      <c r="E263" s="18"/>
      <c r="F263" s="18"/>
      <c r="G263" s="18"/>
      <c r="H263" s="18"/>
      <c r="I263" s="18"/>
      <c r="J263" s="18"/>
      <c r="K263" s="16">
        <f t="shared" si="21"/>
        <v>50</v>
      </c>
      <c r="L263" s="17"/>
      <c r="M263" s="17"/>
      <c r="N263" s="17"/>
      <c r="O263" s="17"/>
      <c r="P263" s="17"/>
      <c r="Q263" s="17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8">
        <f t="shared" si="22"/>
        <v>0</v>
      </c>
      <c r="AW263" s="19">
        <f t="shared" si="18"/>
        <v>36611.419999999991</v>
      </c>
    </row>
    <row r="264" spans="1:49" x14ac:dyDescent="0.25">
      <c r="A264" s="18"/>
      <c r="B264" s="14">
        <v>30</v>
      </c>
      <c r="C264" s="15"/>
      <c r="D264" s="15"/>
      <c r="E264" s="18"/>
      <c r="F264" s="18"/>
      <c r="G264" s="18"/>
      <c r="H264" s="18"/>
      <c r="I264" s="18"/>
      <c r="J264" s="18"/>
      <c r="K264" s="16">
        <f t="shared" si="21"/>
        <v>30</v>
      </c>
      <c r="L264" s="17"/>
      <c r="M264" s="17"/>
      <c r="N264" s="17"/>
      <c r="O264" s="17"/>
      <c r="P264" s="17"/>
      <c r="Q264" s="17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8">
        <f t="shared" si="22"/>
        <v>0</v>
      </c>
      <c r="AW264" s="19">
        <f t="shared" si="18"/>
        <v>36641.419999999991</v>
      </c>
    </row>
    <row r="265" spans="1:49" x14ac:dyDescent="0.25">
      <c r="A265" s="18"/>
      <c r="B265" s="14">
        <v>20</v>
      </c>
      <c r="C265" s="15"/>
      <c r="D265" s="15"/>
      <c r="E265" s="18"/>
      <c r="F265" s="18"/>
      <c r="G265" s="18"/>
      <c r="H265" s="18"/>
      <c r="I265" s="18"/>
      <c r="J265" s="18"/>
      <c r="K265" s="16">
        <f t="shared" si="21"/>
        <v>20</v>
      </c>
      <c r="L265" s="17"/>
      <c r="M265" s="17"/>
      <c r="N265" s="17"/>
      <c r="O265" s="17"/>
      <c r="P265" s="17"/>
      <c r="Q265" s="17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8">
        <f t="shared" si="22"/>
        <v>0</v>
      </c>
      <c r="AW265" s="19">
        <f t="shared" si="18"/>
        <v>36661.419999999991</v>
      </c>
    </row>
    <row r="266" spans="1:49" x14ac:dyDescent="0.25">
      <c r="A266" s="22"/>
      <c r="B266" s="23">
        <v>20</v>
      </c>
      <c r="C266" s="24"/>
      <c r="D266" s="24"/>
      <c r="E266" s="22"/>
      <c r="F266" s="22"/>
      <c r="G266" s="22"/>
      <c r="H266" s="22"/>
      <c r="I266" s="22"/>
      <c r="J266" s="22"/>
      <c r="K266" s="25">
        <f t="shared" si="21"/>
        <v>20</v>
      </c>
      <c r="L266" s="26"/>
      <c r="M266" s="26"/>
      <c r="N266" s="26"/>
      <c r="O266" s="26"/>
      <c r="P266" s="26"/>
      <c r="Q266" s="26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18">
        <f t="shared" si="22"/>
        <v>0</v>
      </c>
      <c r="AW266" s="19">
        <f t="shared" si="18"/>
        <v>36681.419999999991</v>
      </c>
    </row>
    <row r="267" spans="1:49" x14ac:dyDescent="0.25">
      <c r="A267" s="37"/>
      <c r="B267" s="37">
        <f>SUM(B231:B266)</f>
        <v>1198.82</v>
      </c>
      <c r="C267" s="37">
        <f t="shared" ref="C267:AV267" si="23">SUM(C231:C266)</f>
        <v>970.1</v>
      </c>
      <c r="D267" s="37">
        <f t="shared" si="23"/>
        <v>44</v>
      </c>
      <c r="E267" s="37">
        <f t="shared" si="23"/>
        <v>7756.05</v>
      </c>
      <c r="F267" s="37">
        <f t="shared" si="23"/>
        <v>0</v>
      </c>
      <c r="G267" s="37">
        <f t="shared" si="23"/>
        <v>0</v>
      </c>
      <c r="H267" s="37">
        <f t="shared" si="23"/>
        <v>6000</v>
      </c>
      <c r="I267" s="37">
        <f t="shared" si="23"/>
        <v>0.18</v>
      </c>
      <c r="J267" s="37">
        <f t="shared" si="23"/>
        <v>0</v>
      </c>
      <c r="K267" s="37">
        <f t="shared" si="23"/>
        <v>15969.15</v>
      </c>
      <c r="L267" s="37">
        <f t="shared" si="23"/>
        <v>5000</v>
      </c>
      <c r="M267" s="37">
        <f t="shared" si="23"/>
        <v>0</v>
      </c>
      <c r="N267" s="37">
        <f t="shared" si="23"/>
        <v>0</v>
      </c>
      <c r="O267" s="37">
        <f t="shared" si="23"/>
        <v>0</v>
      </c>
      <c r="P267" s="37">
        <f t="shared" si="23"/>
        <v>0</v>
      </c>
      <c r="Q267" s="37">
        <f t="shared" si="23"/>
        <v>0</v>
      </c>
      <c r="R267" s="37">
        <f t="shared" si="23"/>
        <v>0</v>
      </c>
      <c r="S267" s="37">
        <f t="shared" si="23"/>
        <v>0</v>
      </c>
      <c r="T267" s="37">
        <f t="shared" si="23"/>
        <v>0</v>
      </c>
      <c r="U267" s="37">
        <f t="shared" si="23"/>
        <v>0</v>
      </c>
      <c r="V267" s="37">
        <f t="shared" si="23"/>
        <v>0</v>
      </c>
      <c r="W267" s="37">
        <f t="shared" si="23"/>
        <v>0</v>
      </c>
      <c r="X267" s="37">
        <f t="shared" si="23"/>
        <v>0</v>
      </c>
      <c r="Y267" s="37">
        <f t="shared" si="23"/>
        <v>0</v>
      </c>
      <c r="Z267" s="37">
        <f t="shared" si="23"/>
        <v>0</v>
      </c>
      <c r="AA267" s="37">
        <f t="shared" si="23"/>
        <v>0</v>
      </c>
      <c r="AB267" s="37">
        <f t="shared" si="23"/>
        <v>0</v>
      </c>
      <c r="AC267" s="37">
        <f t="shared" si="23"/>
        <v>0</v>
      </c>
      <c r="AD267" s="37">
        <f t="shared" si="23"/>
        <v>0</v>
      </c>
      <c r="AE267" s="37">
        <f t="shared" si="23"/>
        <v>0</v>
      </c>
      <c r="AF267" s="37">
        <f t="shared" si="23"/>
        <v>0</v>
      </c>
      <c r="AG267" s="37">
        <f t="shared" si="23"/>
        <v>0</v>
      </c>
      <c r="AH267" s="37">
        <f t="shared" si="23"/>
        <v>0</v>
      </c>
      <c r="AI267" s="37">
        <f t="shared" si="23"/>
        <v>45</v>
      </c>
      <c r="AJ267" s="37">
        <f t="shared" si="23"/>
        <v>0</v>
      </c>
      <c r="AK267" s="37">
        <f t="shared" si="23"/>
        <v>0</v>
      </c>
      <c r="AL267" s="37">
        <f t="shared" si="23"/>
        <v>0</v>
      </c>
      <c r="AM267" s="37">
        <f t="shared" si="23"/>
        <v>0</v>
      </c>
      <c r="AN267" s="37">
        <f t="shared" si="23"/>
        <v>0</v>
      </c>
      <c r="AO267" s="37">
        <f t="shared" si="23"/>
        <v>0</v>
      </c>
      <c r="AP267" s="37">
        <f t="shared" si="23"/>
        <v>0</v>
      </c>
      <c r="AQ267" s="37">
        <f t="shared" si="23"/>
        <v>0</v>
      </c>
      <c r="AR267" s="37">
        <f t="shared" si="23"/>
        <v>0</v>
      </c>
      <c r="AS267" s="37">
        <f t="shared" si="23"/>
        <v>0</v>
      </c>
      <c r="AT267" s="37">
        <f t="shared" si="23"/>
        <v>0</v>
      </c>
      <c r="AU267" s="37">
        <f t="shared" si="23"/>
        <v>0</v>
      </c>
      <c r="AV267" s="37">
        <f t="shared" si="23"/>
        <v>5045</v>
      </c>
      <c r="AW267" s="19"/>
    </row>
    <row r="268" spans="1:49" x14ac:dyDescent="0.25">
      <c r="A268" s="46">
        <v>44806</v>
      </c>
      <c r="B268" s="29">
        <v>4.6100000000000003</v>
      </c>
      <c r="C268" s="30"/>
      <c r="D268" s="30"/>
      <c r="E268" s="28"/>
      <c r="F268" s="28"/>
      <c r="G268" s="28"/>
      <c r="H268" s="28"/>
      <c r="I268" s="28"/>
      <c r="J268" s="28"/>
      <c r="K268" s="31">
        <f t="shared" si="21"/>
        <v>4.6100000000000003</v>
      </c>
      <c r="L268" s="32"/>
      <c r="M268" s="32"/>
      <c r="N268" s="32"/>
      <c r="O268" s="32"/>
      <c r="P268" s="32"/>
      <c r="Q268" s="32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18">
        <f>SUM(L268:AU268)</f>
        <v>0</v>
      </c>
      <c r="AW268" s="19">
        <f>AW266+K268-AV268</f>
        <v>36686.029999999992</v>
      </c>
    </row>
    <row r="269" spans="1:49" x14ac:dyDescent="0.25">
      <c r="A269" s="13">
        <v>44807</v>
      </c>
      <c r="B269" s="14">
        <v>59.22</v>
      </c>
      <c r="C269" s="15"/>
      <c r="D269" s="15"/>
      <c r="E269" s="18"/>
      <c r="F269" s="18"/>
      <c r="G269" s="18"/>
      <c r="H269" s="18"/>
      <c r="I269" s="18"/>
      <c r="J269" s="18"/>
      <c r="K269" s="16">
        <f t="shared" si="21"/>
        <v>59.22</v>
      </c>
      <c r="L269" s="17"/>
      <c r="M269" s="17"/>
      <c r="N269" s="17"/>
      <c r="O269" s="17"/>
      <c r="P269" s="17"/>
      <c r="Q269" s="17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8">
        <f t="shared" ref="AV269:AV305" si="24">SUM(L269:AU269)</f>
        <v>0</v>
      </c>
      <c r="AW269" s="19">
        <f t="shared" si="18"/>
        <v>36745.249999999993</v>
      </c>
    </row>
    <row r="270" spans="1:49" x14ac:dyDescent="0.25">
      <c r="A270" s="13">
        <v>44808</v>
      </c>
      <c r="B270" s="14">
        <v>50</v>
      </c>
      <c r="C270" s="15"/>
      <c r="D270" s="15"/>
      <c r="E270" s="18"/>
      <c r="F270" s="18"/>
      <c r="G270" s="18"/>
      <c r="H270" s="18"/>
      <c r="I270" s="18"/>
      <c r="J270" s="18"/>
      <c r="K270" s="16">
        <f t="shared" si="21"/>
        <v>50</v>
      </c>
      <c r="L270" s="17"/>
      <c r="M270" s="17"/>
      <c r="N270" s="17"/>
      <c r="O270" s="17"/>
      <c r="P270" s="17"/>
      <c r="Q270" s="17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8">
        <f t="shared" si="24"/>
        <v>0</v>
      </c>
      <c r="AW270" s="19">
        <f t="shared" si="18"/>
        <v>36795.249999999993</v>
      </c>
    </row>
    <row r="271" spans="1:49" x14ac:dyDescent="0.25">
      <c r="A271" s="13">
        <v>44810</v>
      </c>
      <c r="B271" s="14">
        <v>10</v>
      </c>
      <c r="C271" s="15"/>
      <c r="D271" s="15"/>
      <c r="E271" s="18"/>
      <c r="F271" s="18"/>
      <c r="G271" s="18"/>
      <c r="H271" s="18"/>
      <c r="I271" s="18"/>
      <c r="J271" s="18"/>
      <c r="K271" s="16">
        <f t="shared" si="21"/>
        <v>10</v>
      </c>
      <c r="L271" s="17"/>
      <c r="M271" s="17"/>
      <c r="N271" s="17"/>
      <c r="O271" s="17"/>
      <c r="P271" s="17"/>
      <c r="Q271" s="17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8">
        <f t="shared" si="24"/>
        <v>0</v>
      </c>
      <c r="AW271" s="19">
        <f t="shared" si="18"/>
        <v>36805.249999999993</v>
      </c>
    </row>
    <row r="272" spans="1:49" x14ac:dyDescent="0.25">
      <c r="A272" s="18"/>
      <c r="B272" s="14">
        <v>20</v>
      </c>
      <c r="C272" s="15"/>
      <c r="D272" s="15"/>
      <c r="E272" s="18"/>
      <c r="F272" s="18"/>
      <c r="G272" s="18"/>
      <c r="H272" s="18"/>
      <c r="I272" s="18"/>
      <c r="J272" s="18"/>
      <c r="K272" s="16">
        <f t="shared" si="21"/>
        <v>20</v>
      </c>
      <c r="L272" s="17"/>
      <c r="M272" s="17"/>
      <c r="N272" s="17"/>
      <c r="O272" s="17"/>
      <c r="P272" s="17"/>
      <c r="Q272" s="17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8">
        <f t="shared" si="24"/>
        <v>0</v>
      </c>
      <c r="AW272" s="19">
        <f t="shared" ref="AW272:AW336" si="25">AW271+K272-AV272</f>
        <v>36825.249999999993</v>
      </c>
    </row>
    <row r="273" spans="1:49" x14ac:dyDescent="0.25">
      <c r="A273" s="18"/>
      <c r="B273" s="14">
        <v>20</v>
      </c>
      <c r="C273" s="15"/>
      <c r="D273" s="15"/>
      <c r="E273" s="18"/>
      <c r="F273" s="18"/>
      <c r="G273" s="18"/>
      <c r="H273" s="18"/>
      <c r="I273" s="18"/>
      <c r="J273" s="18"/>
      <c r="K273" s="16">
        <f t="shared" si="21"/>
        <v>20</v>
      </c>
      <c r="L273" s="17"/>
      <c r="M273" s="17"/>
      <c r="N273" s="17"/>
      <c r="O273" s="17"/>
      <c r="P273" s="17"/>
      <c r="Q273" s="17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8">
        <f t="shared" si="24"/>
        <v>0</v>
      </c>
      <c r="AW273" s="19">
        <f t="shared" si="25"/>
        <v>36845.249999999993</v>
      </c>
    </row>
    <row r="274" spans="1:49" x14ac:dyDescent="0.25">
      <c r="A274" s="18"/>
      <c r="B274" s="14">
        <v>25</v>
      </c>
      <c r="C274" s="15"/>
      <c r="D274" s="15"/>
      <c r="E274" s="18"/>
      <c r="F274" s="18"/>
      <c r="G274" s="18"/>
      <c r="H274" s="18">
        <v>1500</v>
      </c>
      <c r="I274" s="18"/>
      <c r="J274" s="18"/>
      <c r="K274" s="16">
        <f t="shared" si="21"/>
        <v>1525</v>
      </c>
      <c r="L274" s="17"/>
      <c r="M274" s="17"/>
      <c r="N274" s="17"/>
      <c r="O274" s="17"/>
      <c r="P274" s="17"/>
      <c r="Q274" s="17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8">
        <f t="shared" si="24"/>
        <v>0</v>
      </c>
      <c r="AW274" s="19">
        <f t="shared" si="25"/>
        <v>38370.249999999993</v>
      </c>
    </row>
    <row r="275" spans="1:49" x14ac:dyDescent="0.25">
      <c r="A275" s="13">
        <v>44812</v>
      </c>
      <c r="B275" s="14">
        <v>15.42</v>
      </c>
      <c r="C275" s="15"/>
      <c r="D275" s="15"/>
      <c r="E275" s="18"/>
      <c r="F275" s="18"/>
      <c r="G275" s="18"/>
      <c r="H275" s="18"/>
      <c r="I275" s="18"/>
      <c r="J275" s="18"/>
      <c r="K275" s="16">
        <f t="shared" si="21"/>
        <v>15.42</v>
      </c>
      <c r="L275" s="17"/>
      <c r="M275" s="17"/>
      <c r="N275" s="17"/>
      <c r="O275" s="17"/>
      <c r="P275" s="17"/>
      <c r="Q275" s="17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8">
        <f t="shared" si="24"/>
        <v>0</v>
      </c>
      <c r="AW275" s="19">
        <f t="shared" si="25"/>
        <v>38385.669999999991</v>
      </c>
    </row>
    <row r="276" spans="1:49" x14ac:dyDescent="0.25">
      <c r="A276" s="13">
        <v>44815</v>
      </c>
      <c r="B276" s="14">
        <v>100</v>
      </c>
      <c r="C276" s="15"/>
      <c r="D276" s="15"/>
      <c r="E276" s="18"/>
      <c r="F276" s="18"/>
      <c r="G276" s="18"/>
      <c r="H276" s="18"/>
      <c r="I276" s="18"/>
      <c r="J276" s="18"/>
      <c r="K276" s="16">
        <f t="shared" si="21"/>
        <v>100</v>
      </c>
      <c r="L276" s="17"/>
      <c r="M276" s="17"/>
      <c r="N276" s="17"/>
      <c r="O276" s="17"/>
      <c r="P276" s="17"/>
      <c r="Q276" s="17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8">
        <f t="shared" si="24"/>
        <v>0</v>
      </c>
      <c r="AW276" s="19">
        <f t="shared" si="25"/>
        <v>38485.669999999991</v>
      </c>
    </row>
    <row r="277" spans="1:49" x14ac:dyDescent="0.25">
      <c r="A277" s="13">
        <v>44817</v>
      </c>
      <c r="B277" s="14">
        <v>20</v>
      </c>
      <c r="C277" s="15">
        <v>255</v>
      </c>
      <c r="D277" s="15"/>
      <c r="E277" s="18"/>
      <c r="F277" s="18"/>
      <c r="G277" s="18"/>
      <c r="H277" s="18"/>
      <c r="I277" s="18"/>
      <c r="J277" s="18"/>
      <c r="K277" s="16">
        <f t="shared" si="21"/>
        <v>275</v>
      </c>
      <c r="L277" s="17"/>
      <c r="M277" s="17"/>
      <c r="N277" s="17"/>
      <c r="O277" s="17"/>
      <c r="P277" s="17"/>
      <c r="Q277" s="17"/>
      <c r="R277" s="15"/>
      <c r="S277" s="15"/>
      <c r="T277" s="15"/>
      <c r="U277" s="15">
        <v>471.93</v>
      </c>
      <c r="V277" s="15">
        <v>547</v>
      </c>
      <c r="W277" s="15"/>
      <c r="X277" s="15"/>
      <c r="Y277" s="15">
        <v>291.7</v>
      </c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>
        <v>191.15</v>
      </c>
      <c r="AU277" s="15"/>
      <c r="AV277" s="18">
        <f t="shared" si="24"/>
        <v>1501.7800000000002</v>
      </c>
      <c r="AW277" s="19">
        <f t="shared" si="25"/>
        <v>37258.889999999992</v>
      </c>
    </row>
    <row r="278" spans="1:49" x14ac:dyDescent="0.25">
      <c r="A278" s="18"/>
      <c r="B278" s="14">
        <v>20</v>
      </c>
      <c r="C278" s="15">
        <v>217</v>
      </c>
      <c r="D278" s="15"/>
      <c r="E278" s="18"/>
      <c r="F278" s="18"/>
      <c r="G278" s="18"/>
      <c r="H278" s="18"/>
      <c r="I278" s="18"/>
      <c r="J278" s="18"/>
      <c r="K278" s="16">
        <f t="shared" si="21"/>
        <v>237</v>
      </c>
      <c r="L278" s="17"/>
      <c r="M278" s="17"/>
      <c r="N278" s="17"/>
      <c r="O278" s="17"/>
      <c r="P278" s="17"/>
      <c r="Q278" s="17"/>
      <c r="R278" s="15"/>
      <c r="S278" s="15"/>
      <c r="T278" s="15"/>
      <c r="U278" s="15"/>
      <c r="V278" s="15"/>
      <c r="W278" s="15"/>
      <c r="X278" s="15"/>
      <c r="Y278" s="15">
        <v>291.7</v>
      </c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8">
        <f t="shared" si="24"/>
        <v>291.7</v>
      </c>
      <c r="AW278" s="19">
        <f t="shared" si="25"/>
        <v>37204.189999999995</v>
      </c>
    </row>
    <row r="279" spans="1:49" x14ac:dyDescent="0.25">
      <c r="A279" s="18"/>
      <c r="B279" s="14">
        <v>25</v>
      </c>
      <c r="C279" s="15">
        <v>288</v>
      </c>
      <c r="D279" s="15"/>
      <c r="E279" s="18"/>
      <c r="F279" s="18"/>
      <c r="G279" s="18"/>
      <c r="H279" s="18"/>
      <c r="I279" s="18"/>
      <c r="J279" s="18"/>
      <c r="K279" s="16">
        <f t="shared" si="21"/>
        <v>313</v>
      </c>
      <c r="L279" s="17"/>
      <c r="M279" s="17"/>
      <c r="N279" s="17"/>
      <c r="O279" s="17"/>
      <c r="P279" s="17"/>
      <c r="Q279" s="17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8">
        <f t="shared" si="24"/>
        <v>0</v>
      </c>
      <c r="AW279" s="19">
        <f t="shared" si="25"/>
        <v>37517.189999999995</v>
      </c>
    </row>
    <row r="280" spans="1:49" x14ac:dyDescent="0.25">
      <c r="A280" s="18"/>
      <c r="B280" s="14">
        <v>19.78</v>
      </c>
      <c r="C280" s="15">
        <v>220</v>
      </c>
      <c r="D280" s="15"/>
      <c r="E280" s="18"/>
      <c r="F280" s="18"/>
      <c r="G280" s="18"/>
      <c r="H280" s="18"/>
      <c r="I280" s="18"/>
      <c r="J280" s="18"/>
      <c r="K280" s="16">
        <f t="shared" si="21"/>
        <v>239.78</v>
      </c>
      <c r="L280" s="17"/>
      <c r="M280" s="17"/>
      <c r="N280" s="17"/>
      <c r="O280" s="17"/>
      <c r="P280" s="17"/>
      <c r="Q280" s="17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8">
        <f t="shared" si="24"/>
        <v>0</v>
      </c>
      <c r="AW280" s="19">
        <f t="shared" si="25"/>
        <v>37756.969999999994</v>
      </c>
    </row>
    <row r="281" spans="1:49" x14ac:dyDescent="0.25">
      <c r="A281" s="13">
        <v>44819</v>
      </c>
      <c r="B281" s="14">
        <v>40</v>
      </c>
      <c r="C281" s="15"/>
      <c r="D281" s="15"/>
      <c r="E281" s="18"/>
      <c r="F281" s="18"/>
      <c r="G281" s="18"/>
      <c r="H281" s="18"/>
      <c r="I281" s="18"/>
      <c r="J281" s="18"/>
      <c r="K281" s="16">
        <f t="shared" si="21"/>
        <v>40</v>
      </c>
      <c r="L281" s="17"/>
      <c r="M281" s="17"/>
      <c r="N281" s="17"/>
      <c r="O281" s="17"/>
      <c r="P281" s="17"/>
      <c r="Q281" s="17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8">
        <f t="shared" si="24"/>
        <v>0</v>
      </c>
      <c r="AW281" s="19">
        <f t="shared" si="25"/>
        <v>37796.969999999994</v>
      </c>
    </row>
    <row r="282" spans="1:49" x14ac:dyDescent="0.25">
      <c r="A282" s="18"/>
      <c r="B282" s="14">
        <v>50</v>
      </c>
      <c r="C282" s="15"/>
      <c r="D282" s="15"/>
      <c r="E282" s="18"/>
      <c r="F282" s="18"/>
      <c r="G282" s="18"/>
      <c r="H282" s="18"/>
      <c r="I282" s="18"/>
      <c r="J282" s="18"/>
      <c r="K282" s="16">
        <f t="shared" si="21"/>
        <v>50</v>
      </c>
      <c r="L282" s="17"/>
      <c r="M282" s="17"/>
      <c r="N282" s="17"/>
      <c r="O282" s="17"/>
      <c r="P282" s="17"/>
      <c r="Q282" s="17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8">
        <f t="shared" si="24"/>
        <v>0</v>
      </c>
      <c r="AW282" s="19">
        <f t="shared" si="25"/>
        <v>37846.969999999994</v>
      </c>
    </row>
    <row r="283" spans="1:49" x14ac:dyDescent="0.25">
      <c r="A283" s="18"/>
      <c r="B283" s="14">
        <v>15.42</v>
      </c>
      <c r="C283" s="15"/>
      <c r="D283" s="15"/>
      <c r="E283" s="18">
        <v>94927.74</v>
      </c>
      <c r="F283" s="18">
        <v>311.05</v>
      </c>
      <c r="G283" s="18"/>
      <c r="H283" s="18"/>
      <c r="I283" s="18"/>
      <c r="J283" s="18"/>
      <c r="K283" s="16">
        <f t="shared" si="21"/>
        <v>95254.21</v>
      </c>
      <c r="L283" s="17"/>
      <c r="M283" s="17"/>
      <c r="N283" s="17"/>
      <c r="O283" s="17"/>
      <c r="P283" s="17"/>
      <c r="Q283" s="17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8">
        <f t="shared" si="24"/>
        <v>0</v>
      </c>
      <c r="AW283" s="19">
        <f t="shared" si="25"/>
        <v>133101.18</v>
      </c>
    </row>
    <row r="284" spans="1:49" x14ac:dyDescent="0.25">
      <c r="A284" s="13">
        <v>44820</v>
      </c>
      <c r="B284" s="14"/>
      <c r="C284" s="15"/>
      <c r="D284" s="15"/>
      <c r="E284" s="18">
        <v>7000</v>
      </c>
      <c r="F284" s="18">
        <v>4.43</v>
      </c>
      <c r="G284" s="18"/>
      <c r="H284" s="18"/>
      <c r="I284" s="18"/>
      <c r="J284" s="18"/>
      <c r="K284" s="16">
        <f t="shared" si="21"/>
        <v>7004.43</v>
      </c>
      <c r="L284" s="17"/>
      <c r="M284" s="17"/>
      <c r="N284" s="17"/>
      <c r="O284" s="17"/>
      <c r="P284" s="17"/>
      <c r="Q284" s="17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8">
        <f t="shared" si="24"/>
        <v>0</v>
      </c>
      <c r="AW284" s="19">
        <f t="shared" si="25"/>
        <v>140105.60999999999</v>
      </c>
    </row>
    <row r="285" spans="1:49" x14ac:dyDescent="0.25">
      <c r="A285" s="13">
        <v>44822</v>
      </c>
      <c r="B285" s="14">
        <v>50</v>
      </c>
      <c r="C285" s="15"/>
      <c r="D285" s="15"/>
      <c r="E285" s="18"/>
      <c r="F285" s="18"/>
      <c r="G285" s="18"/>
      <c r="H285" s="18"/>
      <c r="I285" s="18"/>
      <c r="J285" s="18"/>
      <c r="K285" s="16">
        <f t="shared" si="21"/>
        <v>50</v>
      </c>
      <c r="L285" s="17"/>
      <c r="M285" s="17"/>
      <c r="N285" s="17"/>
      <c r="O285" s="17"/>
      <c r="P285" s="17"/>
      <c r="Q285" s="17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8">
        <f t="shared" si="24"/>
        <v>0</v>
      </c>
      <c r="AW285" s="19">
        <f t="shared" si="25"/>
        <v>140155.60999999999</v>
      </c>
    </row>
    <row r="286" spans="1:49" x14ac:dyDescent="0.25">
      <c r="A286" s="18"/>
      <c r="B286" s="14">
        <v>50</v>
      </c>
      <c r="C286" s="15"/>
      <c r="D286" s="15"/>
      <c r="E286" s="18"/>
      <c r="F286" s="18"/>
      <c r="G286" s="18"/>
      <c r="H286" s="18"/>
      <c r="I286" s="18"/>
      <c r="J286" s="18"/>
      <c r="K286" s="16">
        <f t="shared" si="21"/>
        <v>50</v>
      </c>
      <c r="L286" s="17"/>
      <c r="M286" s="17"/>
      <c r="N286" s="17"/>
      <c r="O286" s="17"/>
      <c r="P286" s="17"/>
      <c r="Q286" s="17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8">
        <f t="shared" si="24"/>
        <v>0</v>
      </c>
      <c r="AW286" s="19">
        <f t="shared" si="25"/>
        <v>140205.60999999999</v>
      </c>
    </row>
    <row r="287" spans="1:49" x14ac:dyDescent="0.25">
      <c r="A287" s="13">
        <v>44824</v>
      </c>
      <c r="B287" s="14">
        <v>30</v>
      </c>
      <c r="C287" s="15"/>
      <c r="D287" s="15"/>
      <c r="E287" s="18"/>
      <c r="F287" s="18"/>
      <c r="G287" s="18"/>
      <c r="H287" s="18"/>
      <c r="I287" s="18"/>
      <c r="J287" s="18"/>
      <c r="K287" s="16">
        <f t="shared" si="21"/>
        <v>30</v>
      </c>
      <c r="L287" s="17"/>
      <c r="M287" s="17"/>
      <c r="N287" s="17"/>
      <c r="O287" s="17"/>
      <c r="P287" s="17"/>
      <c r="Q287" s="17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8">
        <f t="shared" si="24"/>
        <v>0</v>
      </c>
      <c r="AW287" s="19">
        <f t="shared" si="25"/>
        <v>140235.60999999999</v>
      </c>
    </row>
    <row r="288" spans="1:49" x14ac:dyDescent="0.25">
      <c r="A288" s="18"/>
      <c r="B288" s="14">
        <v>50</v>
      </c>
      <c r="C288" s="15"/>
      <c r="D288" s="15"/>
      <c r="E288" s="18"/>
      <c r="F288" s="18"/>
      <c r="G288" s="18"/>
      <c r="H288" s="18"/>
      <c r="I288" s="18"/>
      <c r="J288" s="18"/>
      <c r="K288" s="16">
        <f t="shared" si="21"/>
        <v>50</v>
      </c>
      <c r="L288" s="17"/>
      <c r="M288" s="17"/>
      <c r="N288" s="17"/>
      <c r="O288" s="17"/>
      <c r="P288" s="17"/>
      <c r="Q288" s="17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8">
        <f t="shared" si="24"/>
        <v>0</v>
      </c>
      <c r="AW288" s="19">
        <f t="shared" si="25"/>
        <v>140285.60999999999</v>
      </c>
    </row>
    <row r="289" spans="1:49" x14ac:dyDescent="0.25">
      <c r="A289" s="18"/>
      <c r="B289" s="14">
        <v>50</v>
      </c>
      <c r="C289" s="15"/>
      <c r="D289" s="15"/>
      <c r="E289" s="18"/>
      <c r="F289" s="18"/>
      <c r="G289" s="18"/>
      <c r="H289" s="18"/>
      <c r="I289" s="18"/>
      <c r="J289" s="18"/>
      <c r="K289" s="16">
        <f t="shared" si="21"/>
        <v>50</v>
      </c>
      <c r="L289" s="17"/>
      <c r="M289" s="17"/>
      <c r="N289" s="17"/>
      <c r="O289" s="17"/>
      <c r="P289" s="17"/>
      <c r="Q289" s="17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8">
        <f t="shared" si="24"/>
        <v>0</v>
      </c>
      <c r="AW289" s="19">
        <f t="shared" si="25"/>
        <v>140335.60999999999</v>
      </c>
    </row>
    <row r="290" spans="1:49" x14ac:dyDescent="0.25">
      <c r="A290" s="18"/>
      <c r="B290" s="14">
        <v>30</v>
      </c>
      <c r="C290" s="15"/>
      <c r="D290" s="15"/>
      <c r="E290" s="18"/>
      <c r="F290" s="18"/>
      <c r="G290" s="18"/>
      <c r="H290" s="18"/>
      <c r="I290" s="18"/>
      <c r="J290" s="18"/>
      <c r="K290" s="16">
        <f t="shared" si="21"/>
        <v>30</v>
      </c>
      <c r="L290" s="17"/>
      <c r="M290" s="17"/>
      <c r="N290" s="17"/>
      <c r="O290" s="17"/>
      <c r="P290" s="17"/>
      <c r="Q290" s="17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8">
        <f t="shared" si="24"/>
        <v>0</v>
      </c>
      <c r="AW290" s="19">
        <f t="shared" si="25"/>
        <v>140365.60999999999</v>
      </c>
    </row>
    <row r="291" spans="1:49" x14ac:dyDescent="0.25">
      <c r="A291" s="18"/>
      <c r="B291" s="14">
        <v>20</v>
      </c>
      <c r="C291" s="15"/>
      <c r="D291" s="15"/>
      <c r="E291" s="18"/>
      <c r="F291" s="18"/>
      <c r="G291" s="18"/>
      <c r="H291" s="18"/>
      <c r="I291" s="18"/>
      <c r="J291" s="18"/>
      <c r="K291" s="16">
        <f t="shared" si="21"/>
        <v>20</v>
      </c>
      <c r="L291" s="17"/>
      <c r="M291" s="17"/>
      <c r="N291" s="17"/>
      <c r="O291" s="17"/>
      <c r="P291" s="17"/>
      <c r="Q291" s="17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8">
        <f t="shared" si="24"/>
        <v>0</v>
      </c>
      <c r="AW291" s="19">
        <f t="shared" si="25"/>
        <v>140385.60999999999</v>
      </c>
    </row>
    <row r="292" spans="1:49" x14ac:dyDescent="0.25">
      <c r="A292" s="18"/>
      <c r="B292" s="14">
        <v>20</v>
      </c>
      <c r="C292" s="15"/>
      <c r="D292" s="15"/>
      <c r="E292" s="18"/>
      <c r="F292" s="18"/>
      <c r="G292" s="18"/>
      <c r="H292" s="18">
        <v>1500</v>
      </c>
      <c r="I292" s="18"/>
      <c r="J292" s="18"/>
      <c r="K292" s="16">
        <f t="shared" si="21"/>
        <v>1520</v>
      </c>
      <c r="L292" s="17"/>
      <c r="M292" s="17"/>
      <c r="N292" s="17"/>
      <c r="O292" s="17"/>
      <c r="P292" s="17"/>
      <c r="Q292" s="17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>
        <v>45</v>
      </c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8">
        <f t="shared" si="24"/>
        <v>45</v>
      </c>
      <c r="AW292" s="19">
        <f t="shared" si="25"/>
        <v>141860.60999999999</v>
      </c>
    </row>
    <row r="293" spans="1:49" x14ac:dyDescent="0.25">
      <c r="A293" s="13">
        <v>44825</v>
      </c>
      <c r="B293" s="14">
        <v>1000</v>
      </c>
      <c r="C293" s="15"/>
      <c r="D293" s="15"/>
      <c r="E293" s="18"/>
      <c r="F293" s="18"/>
      <c r="G293" s="18"/>
      <c r="H293" s="18"/>
      <c r="I293" s="18"/>
      <c r="J293" s="18"/>
      <c r="K293" s="16">
        <f t="shared" si="21"/>
        <v>1000</v>
      </c>
      <c r="L293" s="17"/>
      <c r="M293" s="17"/>
      <c r="N293" s="17"/>
      <c r="O293" s="17"/>
      <c r="P293" s="17"/>
      <c r="Q293" s="17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8">
        <f t="shared" si="24"/>
        <v>0</v>
      </c>
      <c r="AW293" s="19">
        <f t="shared" si="25"/>
        <v>142860.60999999999</v>
      </c>
    </row>
    <row r="294" spans="1:49" x14ac:dyDescent="0.25">
      <c r="A294" s="13">
        <v>44826</v>
      </c>
      <c r="B294" s="14"/>
      <c r="C294" s="15">
        <v>330</v>
      </c>
      <c r="D294" s="15"/>
      <c r="E294" s="18"/>
      <c r="F294" s="18"/>
      <c r="G294" s="18"/>
      <c r="H294" s="18"/>
      <c r="I294" s="18"/>
      <c r="J294" s="18"/>
      <c r="K294" s="16">
        <f t="shared" si="21"/>
        <v>330</v>
      </c>
      <c r="L294" s="17"/>
      <c r="M294" s="17"/>
      <c r="N294" s="17"/>
      <c r="O294" s="17"/>
      <c r="P294" s="17"/>
      <c r="Q294" s="17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8">
        <f t="shared" si="24"/>
        <v>0</v>
      </c>
      <c r="AW294" s="19">
        <f t="shared" si="25"/>
        <v>143190.60999999999</v>
      </c>
    </row>
    <row r="295" spans="1:49" x14ac:dyDescent="0.25">
      <c r="A295" s="13">
        <v>44827</v>
      </c>
      <c r="B295" s="14">
        <v>200</v>
      </c>
      <c r="C295" s="15">
        <v>15.42</v>
      </c>
      <c r="D295" s="15"/>
      <c r="E295" s="18"/>
      <c r="F295" s="18"/>
      <c r="G295" s="18"/>
      <c r="H295" s="18"/>
      <c r="I295" s="18"/>
      <c r="J295" s="18"/>
      <c r="K295" s="16">
        <f t="shared" si="21"/>
        <v>215.42</v>
      </c>
      <c r="L295" s="17"/>
      <c r="M295" s="17"/>
      <c r="N295" s="17"/>
      <c r="O295" s="17"/>
      <c r="P295" s="17"/>
      <c r="Q295" s="17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8">
        <f t="shared" si="24"/>
        <v>0</v>
      </c>
      <c r="AW295" s="19">
        <f t="shared" si="25"/>
        <v>143406.03</v>
      </c>
    </row>
    <row r="296" spans="1:49" x14ac:dyDescent="0.25">
      <c r="A296" s="13">
        <v>44829</v>
      </c>
      <c r="B296" s="14">
        <v>14</v>
      </c>
      <c r="C296" s="15"/>
      <c r="D296" s="15"/>
      <c r="E296" s="18"/>
      <c r="F296" s="18"/>
      <c r="G296" s="18"/>
      <c r="H296" s="18"/>
      <c r="I296" s="18"/>
      <c r="J296" s="18"/>
      <c r="K296" s="16">
        <f t="shared" si="21"/>
        <v>14</v>
      </c>
      <c r="L296" s="17"/>
      <c r="M296" s="17"/>
      <c r="N296" s="17"/>
      <c r="O296" s="17"/>
      <c r="P296" s="17"/>
      <c r="Q296" s="17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8">
        <f t="shared" si="24"/>
        <v>0</v>
      </c>
      <c r="AW296" s="19">
        <f t="shared" si="25"/>
        <v>143420.03</v>
      </c>
    </row>
    <row r="297" spans="1:49" x14ac:dyDescent="0.25">
      <c r="A297" s="18"/>
      <c r="B297" s="14">
        <v>50</v>
      </c>
      <c r="C297" s="15"/>
      <c r="D297" s="15"/>
      <c r="E297" s="18"/>
      <c r="F297" s="18"/>
      <c r="G297" s="18"/>
      <c r="H297" s="18"/>
      <c r="I297" s="18"/>
      <c r="J297" s="18"/>
      <c r="K297" s="16">
        <f t="shared" si="21"/>
        <v>50</v>
      </c>
      <c r="L297" s="17"/>
      <c r="M297" s="17"/>
      <c r="N297" s="17"/>
      <c r="O297" s="17"/>
      <c r="P297" s="17"/>
      <c r="Q297" s="17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8">
        <f t="shared" si="24"/>
        <v>0</v>
      </c>
      <c r="AW297" s="19">
        <f t="shared" si="25"/>
        <v>143470.03</v>
      </c>
    </row>
    <row r="298" spans="1:49" x14ac:dyDescent="0.25">
      <c r="A298" s="13">
        <v>44831</v>
      </c>
      <c r="B298" s="14">
        <v>15</v>
      </c>
      <c r="C298" s="15"/>
      <c r="D298" s="15"/>
      <c r="E298" s="18"/>
      <c r="F298" s="18"/>
      <c r="G298" s="18"/>
      <c r="H298" s="18"/>
      <c r="I298" s="18"/>
      <c r="J298" s="18"/>
      <c r="K298" s="16">
        <f t="shared" si="21"/>
        <v>15</v>
      </c>
      <c r="L298" s="17"/>
      <c r="M298" s="17"/>
      <c r="N298" s="17"/>
      <c r="O298" s="17"/>
      <c r="P298" s="17"/>
      <c r="Q298" s="17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8">
        <f t="shared" si="24"/>
        <v>0</v>
      </c>
      <c r="AW298" s="19">
        <f t="shared" si="25"/>
        <v>143485.03</v>
      </c>
    </row>
    <row r="299" spans="1:49" x14ac:dyDescent="0.25">
      <c r="A299" s="18"/>
      <c r="B299" s="14">
        <v>20</v>
      </c>
      <c r="C299" s="15"/>
      <c r="D299" s="15"/>
      <c r="E299" s="18"/>
      <c r="F299" s="18"/>
      <c r="G299" s="18"/>
      <c r="H299" s="18"/>
      <c r="I299" s="18"/>
      <c r="J299" s="18"/>
      <c r="K299" s="16">
        <f t="shared" si="21"/>
        <v>20</v>
      </c>
      <c r="L299" s="17"/>
      <c r="M299" s="17"/>
      <c r="N299" s="17"/>
      <c r="O299" s="17"/>
      <c r="P299" s="17"/>
      <c r="Q299" s="17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8">
        <f t="shared" si="24"/>
        <v>0</v>
      </c>
      <c r="AW299" s="19">
        <f t="shared" si="25"/>
        <v>143505.03</v>
      </c>
    </row>
    <row r="300" spans="1:49" x14ac:dyDescent="0.25">
      <c r="A300" s="18"/>
      <c r="B300" s="14">
        <v>50</v>
      </c>
      <c r="C300" s="15"/>
      <c r="D300" s="15"/>
      <c r="E300" s="18"/>
      <c r="F300" s="18"/>
      <c r="G300" s="18"/>
      <c r="H300" s="18"/>
      <c r="I300" s="18"/>
      <c r="J300" s="18"/>
      <c r="K300" s="16">
        <f t="shared" si="21"/>
        <v>50</v>
      </c>
      <c r="L300" s="17"/>
      <c r="M300" s="17"/>
      <c r="N300" s="17"/>
      <c r="O300" s="17"/>
      <c r="P300" s="17"/>
      <c r="Q300" s="17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8">
        <f t="shared" si="24"/>
        <v>0</v>
      </c>
      <c r="AW300" s="19">
        <f t="shared" si="25"/>
        <v>143555.03</v>
      </c>
    </row>
    <row r="301" spans="1:49" x14ac:dyDescent="0.25">
      <c r="A301" s="18"/>
      <c r="B301" s="14">
        <v>25</v>
      </c>
      <c r="C301" s="15"/>
      <c r="D301" s="15"/>
      <c r="E301" s="18"/>
      <c r="F301" s="18"/>
      <c r="G301" s="18"/>
      <c r="H301" s="18"/>
      <c r="I301" s="18"/>
      <c r="J301" s="18"/>
      <c r="K301" s="16">
        <f t="shared" si="21"/>
        <v>25</v>
      </c>
      <c r="L301" s="17"/>
      <c r="M301" s="17"/>
      <c r="N301" s="17"/>
      <c r="O301" s="17"/>
      <c r="P301" s="17"/>
      <c r="Q301" s="17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8">
        <f t="shared" si="24"/>
        <v>0</v>
      </c>
      <c r="AW301" s="19">
        <f t="shared" si="25"/>
        <v>143580.03</v>
      </c>
    </row>
    <row r="302" spans="1:49" x14ac:dyDescent="0.25">
      <c r="A302" s="18"/>
      <c r="B302" s="14">
        <v>20</v>
      </c>
      <c r="C302" s="15"/>
      <c r="D302" s="15"/>
      <c r="E302" s="18"/>
      <c r="F302" s="18"/>
      <c r="G302" s="18"/>
      <c r="H302" s="18"/>
      <c r="I302" s="18"/>
      <c r="J302" s="18"/>
      <c r="K302" s="16">
        <f t="shared" si="21"/>
        <v>20</v>
      </c>
      <c r="L302" s="17"/>
      <c r="M302" s="17"/>
      <c r="N302" s="17"/>
      <c r="O302" s="17"/>
      <c r="P302" s="17"/>
      <c r="Q302" s="17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8">
        <f t="shared" si="24"/>
        <v>0</v>
      </c>
      <c r="AW302" s="19">
        <f t="shared" si="25"/>
        <v>143600.03</v>
      </c>
    </row>
    <row r="303" spans="1:49" x14ac:dyDescent="0.25">
      <c r="A303" s="18"/>
      <c r="B303" s="14">
        <v>20</v>
      </c>
      <c r="C303" s="15"/>
      <c r="D303" s="15"/>
      <c r="E303" s="18"/>
      <c r="F303" s="18"/>
      <c r="G303" s="18"/>
      <c r="H303" s="18"/>
      <c r="I303" s="18"/>
      <c r="J303" s="18"/>
      <c r="K303" s="16">
        <f t="shared" si="21"/>
        <v>20</v>
      </c>
      <c r="L303" s="17"/>
      <c r="M303" s="17"/>
      <c r="N303" s="17"/>
      <c r="O303" s="17"/>
      <c r="P303" s="17"/>
      <c r="Q303" s="17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8">
        <f t="shared" si="24"/>
        <v>0</v>
      </c>
      <c r="AW303" s="19">
        <f t="shared" si="25"/>
        <v>143620.03</v>
      </c>
    </row>
    <row r="304" spans="1:49" x14ac:dyDescent="0.25">
      <c r="A304" s="13">
        <v>44832</v>
      </c>
      <c r="B304" s="14">
        <v>50</v>
      </c>
      <c r="C304" s="15"/>
      <c r="D304" s="15"/>
      <c r="E304" s="18"/>
      <c r="F304" s="18"/>
      <c r="G304" s="18"/>
      <c r="H304" s="18"/>
      <c r="I304" s="18"/>
      <c r="J304" s="18"/>
      <c r="K304" s="16">
        <f t="shared" si="21"/>
        <v>50</v>
      </c>
      <c r="L304" s="17"/>
      <c r="M304" s="17"/>
      <c r="N304" s="17"/>
      <c r="O304" s="17"/>
      <c r="P304" s="17"/>
      <c r="Q304" s="17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8">
        <f t="shared" si="24"/>
        <v>0</v>
      </c>
      <c r="AW304" s="19">
        <f t="shared" si="25"/>
        <v>143670.03</v>
      </c>
    </row>
    <row r="305" spans="1:50" x14ac:dyDescent="0.25">
      <c r="A305" s="45">
        <v>44833</v>
      </c>
      <c r="B305" s="23">
        <v>10</v>
      </c>
      <c r="C305" s="24"/>
      <c r="D305" s="24"/>
      <c r="E305" s="22"/>
      <c r="F305" s="22"/>
      <c r="G305" s="22"/>
      <c r="H305" s="22"/>
      <c r="I305" s="22"/>
      <c r="J305" s="22"/>
      <c r="K305" s="25">
        <f t="shared" si="21"/>
        <v>10</v>
      </c>
      <c r="L305" s="26"/>
      <c r="M305" s="26"/>
      <c r="N305" s="26"/>
      <c r="O305" s="26"/>
      <c r="P305" s="26"/>
      <c r="Q305" s="26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18">
        <f t="shared" si="24"/>
        <v>0</v>
      </c>
      <c r="AW305" s="19">
        <f t="shared" si="25"/>
        <v>143680.03</v>
      </c>
    </row>
    <row r="306" spans="1:50" x14ac:dyDescent="0.25">
      <c r="A306" s="51"/>
      <c r="B306" s="37">
        <f>SUM(B268:B305)</f>
        <v>2268.4499999999998</v>
      </c>
      <c r="C306" s="37">
        <f t="shared" ref="C306:AV306" si="26">SUM(C268:C305)</f>
        <v>1325.42</v>
      </c>
      <c r="D306" s="37">
        <f t="shared" si="26"/>
        <v>0</v>
      </c>
      <c r="E306" s="37">
        <f t="shared" si="26"/>
        <v>101927.74</v>
      </c>
      <c r="F306" s="37">
        <f t="shared" si="26"/>
        <v>315.48</v>
      </c>
      <c r="G306" s="37">
        <f t="shared" si="26"/>
        <v>0</v>
      </c>
      <c r="H306" s="37">
        <f t="shared" si="26"/>
        <v>3000</v>
      </c>
      <c r="I306" s="37">
        <f t="shared" si="26"/>
        <v>0</v>
      </c>
      <c r="J306" s="37">
        <f t="shared" si="26"/>
        <v>0</v>
      </c>
      <c r="K306" s="37">
        <f t="shared" si="26"/>
        <v>108837.09000000001</v>
      </c>
      <c r="L306" s="37">
        <f t="shared" si="26"/>
        <v>0</v>
      </c>
      <c r="M306" s="37">
        <f t="shared" si="26"/>
        <v>0</v>
      </c>
      <c r="N306" s="37">
        <f t="shared" si="26"/>
        <v>0</v>
      </c>
      <c r="O306" s="37">
        <f t="shared" si="26"/>
        <v>0</v>
      </c>
      <c r="P306" s="37">
        <f t="shared" si="26"/>
        <v>0</v>
      </c>
      <c r="Q306" s="37">
        <f t="shared" si="26"/>
        <v>0</v>
      </c>
      <c r="R306" s="37">
        <f t="shared" si="26"/>
        <v>0</v>
      </c>
      <c r="S306" s="37">
        <f t="shared" si="26"/>
        <v>0</v>
      </c>
      <c r="T306" s="37">
        <f t="shared" si="26"/>
        <v>0</v>
      </c>
      <c r="U306" s="37">
        <f t="shared" si="26"/>
        <v>471.93</v>
      </c>
      <c r="V306" s="37">
        <f t="shared" si="26"/>
        <v>547</v>
      </c>
      <c r="W306" s="37">
        <f t="shared" si="26"/>
        <v>0</v>
      </c>
      <c r="X306" s="37">
        <f t="shared" si="26"/>
        <v>0</v>
      </c>
      <c r="Y306" s="37">
        <f t="shared" si="26"/>
        <v>583.4</v>
      </c>
      <c r="Z306" s="37">
        <f t="shared" si="26"/>
        <v>0</v>
      </c>
      <c r="AA306" s="37">
        <f t="shared" si="26"/>
        <v>0</v>
      </c>
      <c r="AB306" s="37">
        <f t="shared" si="26"/>
        <v>0</v>
      </c>
      <c r="AC306" s="37">
        <f t="shared" si="26"/>
        <v>0</v>
      </c>
      <c r="AD306" s="37">
        <f t="shared" si="26"/>
        <v>0</v>
      </c>
      <c r="AE306" s="37">
        <f t="shared" si="26"/>
        <v>0</v>
      </c>
      <c r="AF306" s="37">
        <f t="shared" si="26"/>
        <v>0</v>
      </c>
      <c r="AG306" s="37">
        <f t="shared" si="26"/>
        <v>0</v>
      </c>
      <c r="AH306" s="37">
        <f t="shared" si="26"/>
        <v>0</v>
      </c>
      <c r="AI306" s="37">
        <f t="shared" si="26"/>
        <v>45</v>
      </c>
      <c r="AJ306" s="37">
        <f t="shared" si="26"/>
        <v>0</v>
      </c>
      <c r="AK306" s="37">
        <f t="shared" si="26"/>
        <v>0</v>
      </c>
      <c r="AL306" s="37">
        <f t="shared" si="26"/>
        <v>0</v>
      </c>
      <c r="AM306" s="37">
        <f t="shared" si="26"/>
        <v>0</v>
      </c>
      <c r="AN306" s="37">
        <f t="shared" si="26"/>
        <v>0</v>
      </c>
      <c r="AO306" s="37">
        <f t="shared" si="26"/>
        <v>0</v>
      </c>
      <c r="AP306" s="37">
        <f t="shared" si="26"/>
        <v>0</v>
      </c>
      <c r="AQ306" s="37">
        <f t="shared" si="26"/>
        <v>0</v>
      </c>
      <c r="AR306" s="37">
        <f t="shared" si="26"/>
        <v>0</v>
      </c>
      <c r="AS306" s="37">
        <f t="shared" si="26"/>
        <v>0</v>
      </c>
      <c r="AT306" s="37">
        <f t="shared" si="26"/>
        <v>191.15</v>
      </c>
      <c r="AU306" s="37">
        <f t="shared" si="26"/>
        <v>0</v>
      </c>
      <c r="AV306" s="37">
        <f t="shared" si="26"/>
        <v>1838.4800000000002</v>
      </c>
      <c r="AW306" s="19"/>
      <c r="AX306" s="113">
        <f>SUM(L306:AV306)</f>
        <v>3676.96</v>
      </c>
    </row>
    <row r="307" spans="1:50" x14ac:dyDescent="0.25">
      <c r="A307" s="46">
        <v>44836</v>
      </c>
      <c r="B307" s="29">
        <v>50</v>
      </c>
      <c r="C307" s="30"/>
      <c r="D307" s="30"/>
      <c r="E307" s="28"/>
      <c r="F307" s="28"/>
      <c r="G307" s="28"/>
      <c r="H307" s="28"/>
      <c r="I307" s="28"/>
      <c r="J307" s="28"/>
      <c r="K307" s="31">
        <f t="shared" si="21"/>
        <v>50</v>
      </c>
      <c r="L307" s="32"/>
      <c r="M307" s="32"/>
      <c r="N307" s="32"/>
      <c r="O307" s="32"/>
      <c r="P307" s="32"/>
      <c r="Q307" s="32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18">
        <f t="shared" si="22"/>
        <v>0</v>
      </c>
      <c r="AW307" s="19">
        <f>AW305+K307-AV307</f>
        <v>143730.03</v>
      </c>
    </row>
    <row r="308" spans="1:50" x14ac:dyDescent="0.25">
      <c r="A308" s="18"/>
      <c r="B308" s="14">
        <v>11</v>
      </c>
      <c r="C308" s="15"/>
      <c r="D308" s="15"/>
      <c r="E308" s="18"/>
      <c r="F308" s="18"/>
      <c r="G308" s="18"/>
      <c r="H308" s="18"/>
      <c r="I308" s="18"/>
      <c r="J308" s="18"/>
      <c r="K308" s="16">
        <f t="shared" ref="K308:K372" si="27">SUM(B308:J308)</f>
        <v>11</v>
      </c>
      <c r="L308" s="17"/>
      <c r="M308" s="17"/>
      <c r="N308" s="17"/>
      <c r="O308" s="17"/>
      <c r="P308" s="17"/>
      <c r="Q308" s="17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8">
        <f t="shared" si="22"/>
        <v>0</v>
      </c>
      <c r="AW308" s="19">
        <f t="shared" si="25"/>
        <v>143741.03</v>
      </c>
    </row>
    <row r="309" spans="1:50" x14ac:dyDescent="0.25">
      <c r="A309" s="18"/>
      <c r="B309" s="14">
        <v>11</v>
      </c>
      <c r="C309" s="15"/>
      <c r="D309" s="15"/>
      <c r="E309" s="18"/>
      <c r="F309" s="18"/>
      <c r="G309" s="18"/>
      <c r="H309" s="18"/>
      <c r="I309" s="18"/>
      <c r="J309" s="18"/>
      <c r="K309" s="16">
        <f t="shared" si="27"/>
        <v>11</v>
      </c>
      <c r="L309" s="17"/>
      <c r="M309" s="17"/>
      <c r="N309" s="17"/>
      <c r="O309" s="17"/>
      <c r="P309" s="17"/>
      <c r="Q309" s="17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8">
        <f t="shared" si="22"/>
        <v>0</v>
      </c>
      <c r="AW309" s="19">
        <f t="shared" si="25"/>
        <v>143752.03</v>
      </c>
    </row>
    <row r="310" spans="1:50" x14ac:dyDescent="0.25">
      <c r="A310" s="13">
        <v>44838</v>
      </c>
      <c r="B310" s="14">
        <v>50</v>
      </c>
      <c r="C310" s="15"/>
      <c r="D310" s="15"/>
      <c r="E310" s="18"/>
      <c r="F310" s="18"/>
      <c r="G310" s="18"/>
      <c r="H310" s="18"/>
      <c r="I310" s="18"/>
      <c r="J310" s="18"/>
      <c r="K310" s="16">
        <f t="shared" si="27"/>
        <v>50</v>
      </c>
      <c r="L310" s="17"/>
      <c r="M310" s="17"/>
      <c r="N310" s="17"/>
      <c r="O310" s="17"/>
      <c r="P310" s="17"/>
      <c r="Q310" s="17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8">
        <f t="shared" si="22"/>
        <v>0</v>
      </c>
      <c r="AW310" s="19">
        <f t="shared" si="25"/>
        <v>143802.03</v>
      </c>
    </row>
    <row r="311" spans="1:50" x14ac:dyDescent="0.25">
      <c r="A311" s="18"/>
      <c r="B311" s="14">
        <v>20</v>
      </c>
      <c r="C311" s="15"/>
      <c r="D311" s="15"/>
      <c r="E311" s="18"/>
      <c r="F311" s="18"/>
      <c r="G311" s="18"/>
      <c r="H311" s="18"/>
      <c r="I311" s="18"/>
      <c r="J311" s="18"/>
      <c r="K311" s="16">
        <f t="shared" si="27"/>
        <v>20</v>
      </c>
      <c r="L311" s="17"/>
      <c r="M311" s="17"/>
      <c r="N311" s="17"/>
      <c r="O311" s="17"/>
      <c r="P311" s="17"/>
      <c r="Q311" s="17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8">
        <f t="shared" si="22"/>
        <v>0</v>
      </c>
      <c r="AW311" s="19">
        <f t="shared" si="25"/>
        <v>143822.03</v>
      </c>
    </row>
    <row r="312" spans="1:50" x14ac:dyDescent="0.25">
      <c r="A312" s="18"/>
      <c r="B312" s="14">
        <v>30</v>
      </c>
      <c r="C312" s="15">
        <v>185</v>
      </c>
      <c r="D312" s="15"/>
      <c r="E312" s="18"/>
      <c r="F312" s="18"/>
      <c r="G312" s="18"/>
      <c r="H312" s="18"/>
      <c r="I312" s="18"/>
      <c r="J312" s="18"/>
      <c r="K312" s="16">
        <f t="shared" si="27"/>
        <v>215</v>
      </c>
      <c r="L312" s="17"/>
      <c r="M312" s="17"/>
      <c r="N312" s="17"/>
      <c r="O312" s="17"/>
      <c r="P312" s="17"/>
      <c r="Q312" s="17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8">
        <f t="shared" si="22"/>
        <v>0</v>
      </c>
      <c r="AW312" s="19">
        <f t="shared" si="25"/>
        <v>144037.03</v>
      </c>
    </row>
    <row r="313" spans="1:50" x14ac:dyDescent="0.25">
      <c r="A313" s="18"/>
      <c r="B313" s="14">
        <v>12</v>
      </c>
      <c r="C313" s="15"/>
      <c r="D313" s="15"/>
      <c r="E313" s="18"/>
      <c r="F313" s="18"/>
      <c r="G313" s="18"/>
      <c r="H313" s="18"/>
      <c r="I313" s="18"/>
      <c r="J313" s="18"/>
      <c r="K313" s="16">
        <f t="shared" si="27"/>
        <v>12</v>
      </c>
      <c r="L313" s="17"/>
      <c r="M313" s="17"/>
      <c r="N313" s="17"/>
      <c r="O313" s="17"/>
      <c r="P313" s="17"/>
      <c r="Q313" s="17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8">
        <f t="shared" si="22"/>
        <v>0</v>
      </c>
      <c r="AW313" s="19">
        <f t="shared" si="25"/>
        <v>144049.03</v>
      </c>
    </row>
    <row r="314" spans="1:50" x14ac:dyDescent="0.25">
      <c r="A314" s="18"/>
      <c r="B314" s="14">
        <v>82</v>
      </c>
      <c r="C314" s="15"/>
      <c r="D314" s="15"/>
      <c r="E314" s="18"/>
      <c r="F314" s="18"/>
      <c r="G314" s="18"/>
      <c r="H314" s="18"/>
      <c r="I314" s="18"/>
      <c r="J314" s="18"/>
      <c r="K314" s="16">
        <f t="shared" si="27"/>
        <v>82</v>
      </c>
      <c r="L314" s="17"/>
      <c r="M314" s="17"/>
      <c r="N314" s="17"/>
      <c r="O314" s="17"/>
      <c r="P314" s="17"/>
      <c r="Q314" s="17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8">
        <f t="shared" si="22"/>
        <v>0</v>
      </c>
      <c r="AW314" s="19">
        <f t="shared" si="25"/>
        <v>144131.03</v>
      </c>
    </row>
    <row r="315" spans="1:50" x14ac:dyDescent="0.25">
      <c r="A315" s="18"/>
      <c r="B315" s="14">
        <v>36.5</v>
      </c>
      <c r="C315" s="15"/>
      <c r="D315" s="15"/>
      <c r="E315" s="18"/>
      <c r="F315" s="18"/>
      <c r="G315" s="18"/>
      <c r="H315" s="18"/>
      <c r="I315" s="18"/>
      <c r="J315" s="18"/>
      <c r="K315" s="16">
        <f t="shared" si="27"/>
        <v>36.5</v>
      </c>
      <c r="L315" s="17"/>
      <c r="M315" s="17"/>
      <c r="N315" s="17"/>
      <c r="O315" s="17"/>
      <c r="P315" s="17"/>
      <c r="Q315" s="17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8">
        <f t="shared" si="22"/>
        <v>0</v>
      </c>
      <c r="AW315" s="19">
        <f t="shared" si="25"/>
        <v>144167.53</v>
      </c>
    </row>
    <row r="316" spans="1:50" x14ac:dyDescent="0.25">
      <c r="A316" s="18"/>
      <c r="B316" s="14">
        <v>20</v>
      </c>
      <c r="C316" s="15"/>
      <c r="D316" s="15"/>
      <c r="E316" s="18"/>
      <c r="F316" s="18"/>
      <c r="G316" s="18"/>
      <c r="H316" s="18"/>
      <c r="I316" s="18"/>
      <c r="J316" s="18"/>
      <c r="K316" s="16">
        <f t="shared" si="27"/>
        <v>20</v>
      </c>
      <c r="L316" s="17"/>
      <c r="M316" s="17"/>
      <c r="N316" s="17"/>
      <c r="O316" s="17"/>
      <c r="P316" s="17"/>
      <c r="Q316" s="17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8">
        <f t="shared" si="22"/>
        <v>0</v>
      </c>
      <c r="AW316" s="19">
        <f t="shared" si="25"/>
        <v>144187.53</v>
      </c>
    </row>
    <row r="317" spans="1:50" x14ac:dyDescent="0.25">
      <c r="A317" s="18"/>
      <c r="B317" s="14">
        <v>20</v>
      </c>
      <c r="C317" s="15"/>
      <c r="D317" s="15"/>
      <c r="E317" s="18"/>
      <c r="F317" s="18"/>
      <c r="G317" s="18"/>
      <c r="H317" s="18"/>
      <c r="I317" s="18"/>
      <c r="J317" s="18"/>
      <c r="K317" s="16">
        <f t="shared" si="27"/>
        <v>20</v>
      </c>
      <c r="L317" s="17"/>
      <c r="M317" s="17"/>
      <c r="N317" s="17"/>
      <c r="O317" s="17"/>
      <c r="P317" s="17"/>
      <c r="Q317" s="17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8">
        <f t="shared" si="22"/>
        <v>0</v>
      </c>
      <c r="AW317" s="19">
        <f t="shared" si="25"/>
        <v>144207.53</v>
      </c>
    </row>
    <row r="318" spans="1:50" x14ac:dyDescent="0.25">
      <c r="A318" s="18"/>
      <c r="B318" s="14">
        <v>20</v>
      </c>
      <c r="C318" s="15"/>
      <c r="D318" s="15"/>
      <c r="E318" s="18"/>
      <c r="F318" s="18"/>
      <c r="G318" s="18"/>
      <c r="H318" s="18"/>
      <c r="I318" s="18"/>
      <c r="J318" s="18"/>
      <c r="K318" s="16">
        <f t="shared" si="27"/>
        <v>20</v>
      </c>
      <c r="L318" s="17"/>
      <c r="M318" s="17"/>
      <c r="N318" s="17"/>
      <c r="O318" s="17"/>
      <c r="P318" s="17"/>
      <c r="Q318" s="17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8">
        <f t="shared" si="22"/>
        <v>0</v>
      </c>
      <c r="AW318" s="19">
        <f t="shared" si="25"/>
        <v>144227.53</v>
      </c>
    </row>
    <row r="319" spans="1:50" x14ac:dyDescent="0.25">
      <c r="A319" s="13">
        <v>44839</v>
      </c>
      <c r="B319" s="14"/>
      <c r="C319" s="15"/>
      <c r="D319" s="15"/>
      <c r="E319" s="18"/>
      <c r="F319" s="18"/>
      <c r="G319" s="18"/>
      <c r="H319" s="18"/>
      <c r="I319" s="18"/>
      <c r="J319" s="18"/>
      <c r="K319" s="16">
        <f t="shared" si="27"/>
        <v>0</v>
      </c>
      <c r="L319" s="17"/>
      <c r="M319" s="17"/>
      <c r="N319" s="17"/>
      <c r="O319" s="17"/>
      <c r="P319" s="17"/>
      <c r="Q319" s="17"/>
      <c r="R319" s="15"/>
      <c r="S319" s="15"/>
      <c r="T319" s="15"/>
      <c r="U319" s="15"/>
      <c r="V319" s="15"/>
      <c r="W319" s="15"/>
      <c r="X319" s="15"/>
      <c r="Y319" s="15"/>
      <c r="Z319" s="15"/>
      <c r="AA319" s="15">
        <v>309.95999999999998</v>
      </c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8">
        <f t="shared" si="22"/>
        <v>309.95999999999998</v>
      </c>
      <c r="AW319" s="19">
        <f t="shared" si="25"/>
        <v>143917.57</v>
      </c>
    </row>
    <row r="320" spans="1:50" x14ac:dyDescent="0.25">
      <c r="A320" s="13">
        <v>44840</v>
      </c>
      <c r="B320" s="14">
        <v>36.5</v>
      </c>
      <c r="C320" s="15"/>
      <c r="D320" s="15"/>
      <c r="E320" s="18"/>
      <c r="F320" s="18"/>
      <c r="G320" s="18"/>
      <c r="H320" s="18">
        <v>1500</v>
      </c>
      <c r="I320" s="18"/>
      <c r="J320" s="18"/>
      <c r="K320" s="16">
        <f t="shared" si="27"/>
        <v>1536.5</v>
      </c>
      <c r="L320" s="17"/>
      <c r="M320" s="17"/>
      <c r="N320" s="17"/>
      <c r="O320" s="17"/>
      <c r="P320" s="17"/>
      <c r="Q320" s="17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8">
        <f t="shared" si="22"/>
        <v>0</v>
      </c>
      <c r="AW320" s="19">
        <f t="shared" si="25"/>
        <v>145454.07</v>
      </c>
    </row>
    <row r="321" spans="1:49" x14ac:dyDescent="0.25">
      <c r="A321" s="13">
        <v>44842</v>
      </c>
      <c r="B321" s="14">
        <v>10000</v>
      </c>
      <c r="C321" s="15"/>
      <c r="D321" s="15"/>
      <c r="E321" s="18"/>
      <c r="F321" s="18"/>
      <c r="G321" s="18"/>
      <c r="H321" s="18"/>
      <c r="I321" s="18"/>
      <c r="J321" s="18"/>
      <c r="K321" s="16">
        <f t="shared" si="27"/>
        <v>10000</v>
      </c>
      <c r="L321" s="17"/>
      <c r="M321" s="17"/>
      <c r="N321" s="17"/>
      <c r="O321" s="17"/>
      <c r="P321" s="17"/>
      <c r="Q321" s="17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8">
        <f t="shared" si="22"/>
        <v>0</v>
      </c>
      <c r="AW321" s="19">
        <f t="shared" si="25"/>
        <v>155454.07</v>
      </c>
    </row>
    <row r="322" spans="1:49" x14ac:dyDescent="0.25">
      <c r="A322" s="13">
        <v>44843</v>
      </c>
      <c r="B322" s="14">
        <v>36.9</v>
      </c>
      <c r="C322" s="15"/>
      <c r="D322" s="15"/>
      <c r="E322" s="18"/>
      <c r="F322" s="18"/>
      <c r="G322" s="18"/>
      <c r="H322" s="18"/>
      <c r="I322" s="18"/>
      <c r="J322" s="18"/>
      <c r="K322" s="16">
        <f t="shared" si="27"/>
        <v>36.9</v>
      </c>
      <c r="L322" s="17"/>
      <c r="M322" s="17"/>
      <c r="N322" s="17"/>
      <c r="O322" s="17"/>
      <c r="P322" s="17"/>
      <c r="Q322" s="17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8">
        <f t="shared" si="22"/>
        <v>0</v>
      </c>
      <c r="AW322" s="19">
        <f t="shared" si="25"/>
        <v>155490.97</v>
      </c>
    </row>
    <row r="323" spans="1:49" x14ac:dyDescent="0.25">
      <c r="A323" s="18"/>
      <c r="B323" s="14">
        <v>36.9</v>
      </c>
      <c r="C323" s="15"/>
      <c r="D323" s="15"/>
      <c r="E323" s="18"/>
      <c r="F323" s="18"/>
      <c r="G323" s="18"/>
      <c r="H323" s="18"/>
      <c r="I323" s="18"/>
      <c r="J323" s="18"/>
      <c r="K323" s="16">
        <f t="shared" si="27"/>
        <v>36.9</v>
      </c>
      <c r="L323" s="17"/>
      <c r="M323" s="17"/>
      <c r="N323" s="17"/>
      <c r="O323" s="17"/>
      <c r="P323" s="17"/>
      <c r="Q323" s="17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8">
        <f t="shared" si="22"/>
        <v>0</v>
      </c>
      <c r="AW323" s="19">
        <f t="shared" si="25"/>
        <v>155527.87</v>
      </c>
    </row>
    <row r="324" spans="1:49" x14ac:dyDescent="0.25">
      <c r="A324" s="18"/>
      <c r="B324" s="14">
        <v>36.5</v>
      </c>
      <c r="C324" s="15"/>
      <c r="D324" s="15"/>
      <c r="E324" s="18"/>
      <c r="F324" s="18"/>
      <c r="G324" s="18"/>
      <c r="H324" s="18"/>
      <c r="I324" s="18"/>
      <c r="J324" s="18"/>
      <c r="K324" s="16">
        <f t="shared" si="27"/>
        <v>36.5</v>
      </c>
      <c r="L324" s="17"/>
      <c r="M324" s="17"/>
      <c r="N324" s="17"/>
      <c r="O324" s="17"/>
      <c r="P324" s="17"/>
      <c r="Q324" s="17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8">
        <f t="shared" si="22"/>
        <v>0</v>
      </c>
      <c r="AW324" s="19">
        <f t="shared" si="25"/>
        <v>155564.37</v>
      </c>
    </row>
    <row r="325" spans="1:49" x14ac:dyDescent="0.25">
      <c r="A325" s="13">
        <v>44845</v>
      </c>
      <c r="B325" s="14">
        <v>10</v>
      </c>
      <c r="C325" s="15"/>
      <c r="D325" s="15"/>
      <c r="E325" s="18"/>
      <c r="F325" s="18"/>
      <c r="G325" s="18"/>
      <c r="H325" s="18"/>
      <c r="I325" s="18"/>
      <c r="J325" s="18"/>
      <c r="K325" s="16">
        <f t="shared" si="27"/>
        <v>10</v>
      </c>
      <c r="L325" s="17"/>
      <c r="M325" s="17"/>
      <c r="N325" s="17"/>
      <c r="O325" s="17"/>
      <c r="P325" s="17"/>
      <c r="Q325" s="17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8">
        <f t="shared" si="22"/>
        <v>0</v>
      </c>
      <c r="AW325" s="19">
        <f t="shared" si="25"/>
        <v>155574.37</v>
      </c>
    </row>
    <row r="326" spans="1:49" x14ac:dyDescent="0.25">
      <c r="A326" s="18"/>
      <c r="B326" s="14">
        <v>10</v>
      </c>
      <c r="C326" s="15"/>
      <c r="D326" s="15"/>
      <c r="E326" s="18"/>
      <c r="F326" s="18"/>
      <c r="G326" s="18"/>
      <c r="H326" s="18"/>
      <c r="I326" s="18"/>
      <c r="J326" s="18"/>
      <c r="K326" s="16">
        <f t="shared" si="27"/>
        <v>10</v>
      </c>
      <c r="L326" s="17"/>
      <c r="M326" s="17"/>
      <c r="N326" s="17"/>
      <c r="O326" s="17"/>
      <c r="P326" s="17"/>
      <c r="Q326" s="17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8">
        <f t="shared" si="22"/>
        <v>0</v>
      </c>
      <c r="AW326" s="19">
        <f t="shared" si="25"/>
        <v>155584.37</v>
      </c>
    </row>
    <row r="327" spans="1:49" x14ac:dyDescent="0.25">
      <c r="A327" s="18"/>
      <c r="B327" s="14">
        <v>50</v>
      </c>
      <c r="C327" s="15"/>
      <c r="D327" s="15"/>
      <c r="E327" s="18"/>
      <c r="F327" s="18"/>
      <c r="G327" s="18"/>
      <c r="H327" s="18"/>
      <c r="I327" s="18"/>
      <c r="J327" s="18"/>
      <c r="K327" s="16">
        <f t="shared" si="27"/>
        <v>50</v>
      </c>
      <c r="L327" s="17"/>
      <c r="M327" s="17"/>
      <c r="N327" s="17"/>
      <c r="O327" s="17"/>
      <c r="P327" s="17"/>
      <c r="Q327" s="17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8">
        <f t="shared" si="22"/>
        <v>0</v>
      </c>
      <c r="AW327" s="19">
        <f t="shared" si="25"/>
        <v>155634.37</v>
      </c>
    </row>
    <row r="328" spans="1:49" x14ac:dyDescent="0.25">
      <c r="A328" s="18"/>
      <c r="B328" s="14">
        <v>20</v>
      </c>
      <c r="C328" s="15"/>
      <c r="D328" s="15"/>
      <c r="E328" s="18"/>
      <c r="F328" s="18"/>
      <c r="G328" s="18"/>
      <c r="H328" s="18"/>
      <c r="I328" s="18"/>
      <c r="J328" s="18"/>
      <c r="K328" s="16">
        <f t="shared" si="27"/>
        <v>20</v>
      </c>
      <c r="L328" s="17"/>
      <c r="M328" s="17"/>
      <c r="N328" s="17"/>
      <c r="O328" s="17"/>
      <c r="P328" s="17"/>
      <c r="Q328" s="17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8">
        <f t="shared" ref="AV328:AV385" si="28">SUM(L328:AU328)</f>
        <v>0</v>
      </c>
      <c r="AW328" s="19">
        <f t="shared" si="25"/>
        <v>155654.37</v>
      </c>
    </row>
    <row r="329" spans="1:49" x14ac:dyDescent="0.25">
      <c r="A329" s="18"/>
      <c r="B329" s="14">
        <v>20</v>
      </c>
      <c r="C329" s="15"/>
      <c r="D329" s="15"/>
      <c r="E329" s="18"/>
      <c r="F329" s="18"/>
      <c r="G329" s="18"/>
      <c r="H329" s="18"/>
      <c r="I329" s="18"/>
      <c r="J329" s="18"/>
      <c r="K329" s="16">
        <f t="shared" si="27"/>
        <v>20</v>
      </c>
      <c r="L329" s="17">
        <v>1019</v>
      </c>
      <c r="M329" s="17"/>
      <c r="N329" s="17"/>
      <c r="O329" s="17"/>
      <c r="P329" s="17"/>
      <c r="Q329" s="17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8">
        <f t="shared" si="28"/>
        <v>1019</v>
      </c>
      <c r="AW329" s="19">
        <f t="shared" si="25"/>
        <v>154655.37</v>
      </c>
    </row>
    <row r="330" spans="1:49" x14ac:dyDescent="0.25">
      <c r="A330" s="13">
        <v>44847</v>
      </c>
      <c r="B330" s="14">
        <v>20</v>
      </c>
      <c r="C330" s="15"/>
      <c r="D330" s="15"/>
      <c r="E330" s="18"/>
      <c r="F330" s="18"/>
      <c r="G330" s="18"/>
      <c r="H330" s="18"/>
      <c r="I330" s="18"/>
      <c r="J330" s="18"/>
      <c r="K330" s="16">
        <f t="shared" si="27"/>
        <v>20</v>
      </c>
      <c r="L330" s="17"/>
      <c r="M330" s="17"/>
      <c r="N330" s="17"/>
      <c r="O330" s="17"/>
      <c r="P330" s="17"/>
      <c r="Q330" s="17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8">
        <f t="shared" si="28"/>
        <v>0</v>
      </c>
      <c r="AW330" s="19">
        <f t="shared" si="25"/>
        <v>154675.37</v>
      </c>
    </row>
    <row r="331" spans="1:49" x14ac:dyDescent="0.25">
      <c r="A331" s="13">
        <v>44849</v>
      </c>
      <c r="B331" s="14"/>
      <c r="C331" s="15"/>
      <c r="D331" s="15"/>
      <c r="E331" s="18"/>
      <c r="F331" s="18"/>
      <c r="G331" s="18"/>
      <c r="H331" s="18"/>
      <c r="I331" s="18"/>
      <c r="J331" s="18"/>
      <c r="K331" s="16">
        <f t="shared" si="27"/>
        <v>0</v>
      </c>
      <c r="L331" s="17"/>
      <c r="M331" s="17"/>
      <c r="N331" s="17"/>
      <c r="O331" s="17"/>
      <c r="P331" s="17"/>
      <c r="Q331" s="17"/>
      <c r="R331" s="15"/>
      <c r="S331" s="15"/>
      <c r="T331" s="15"/>
      <c r="U331" s="15"/>
      <c r="V331" s="15"/>
      <c r="W331" s="15"/>
      <c r="X331" s="15">
        <v>44.84</v>
      </c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8">
        <f t="shared" si="28"/>
        <v>44.84</v>
      </c>
      <c r="AW331" s="19">
        <f t="shared" si="25"/>
        <v>154630.53</v>
      </c>
    </row>
    <row r="332" spans="1:49" x14ac:dyDescent="0.25">
      <c r="A332" s="13">
        <v>44852</v>
      </c>
      <c r="B332" s="14">
        <v>31.5</v>
      </c>
      <c r="C332" s="15"/>
      <c r="D332" s="15"/>
      <c r="E332" s="18"/>
      <c r="F332" s="18"/>
      <c r="G332" s="18"/>
      <c r="H332" s="18"/>
      <c r="I332" s="18"/>
      <c r="J332" s="18"/>
      <c r="K332" s="16">
        <f t="shared" si="27"/>
        <v>31.5</v>
      </c>
      <c r="L332" s="17"/>
      <c r="M332" s="17"/>
      <c r="N332" s="17"/>
      <c r="O332" s="17"/>
      <c r="P332" s="17"/>
      <c r="Q332" s="17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8">
        <f t="shared" si="28"/>
        <v>0</v>
      </c>
      <c r="AW332" s="19">
        <f t="shared" si="25"/>
        <v>154662.03</v>
      </c>
    </row>
    <row r="333" spans="1:49" x14ac:dyDescent="0.25">
      <c r="A333" s="18"/>
      <c r="B333" s="14">
        <v>50</v>
      </c>
      <c r="C333" s="15"/>
      <c r="D333" s="15"/>
      <c r="E333" s="18"/>
      <c r="F333" s="18"/>
      <c r="G333" s="18"/>
      <c r="H333" s="18"/>
      <c r="I333" s="18"/>
      <c r="J333" s="18"/>
      <c r="K333" s="16">
        <f t="shared" si="27"/>
        <v>50</v>
      </c>
      <c r="L333" s="17"/>
      <c r="M333" s="17"/>
      <c r="N333" s="17"/>
      <c r="O333" s="17"/>
      <c r="P333" s="17"/>
      <c r="Q333" s="17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8">
        <f t="shared" si="28"/>
        <v>0</v>
      </c>
      <c r="AW333" s="19">
        <f t="shared" si="25"/>
        <v>154712.03</v>
      </c>
    </row>
    <row r="334" spans="1:49" x14ac:dyDescent="0.25">
      <c r="A334" s="18"/>
      <c r="B334" s="14">
        <v>23</v>
      </c>
      <c r="C334" s="15"/>
      <c r="D334" s="15"/>
      <c r="E334" s="18"/>
      <c r="F334" s="18"/>
      <c r="G334" s="18"/>
      <c r="H334" s="18"/>
      <c r="I334" s="18"/>
      <c r="J334" s="18"/>
      <c r="K334" s="16">
        <f t="shared" si="27"/>
        <v>23</v>
      </c>
      <c r="L334" s="17"/>
      <c r="M334" s="17"/>
      <c r="N334" s="17"/>
      <c r="O334" s="17"/>
      <c r="P334" s="17"/>
      <c r="Q334" s="17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8">
        <f t="shared" si="28"/>
        <v>0</v>
      </c>
      <c r="AW334" s="19">
        <f t="shared" si="25"/>
        <v>154735.03</v>
      </c>
    </row>
    <row r="335" spans="1:49" x14ac:dyDescent="0.25">
      <c r="A335" s="18"/>
      <c r="B335" s="14">
        <v>50</v>
      </c>
      <c r="C335" s="15"/>
      <c r="D335" s="15"/>
      <c r="E335" s="18"/>
      <c r="F335" s="18"/>
      <c r="G335" s="18"/>
      <c r="H335" s="18"/>
      <c r="I335" s="18"/>
      <c r="J335" s="18"/>
      <c r="K335" s="16">
        <f t="shared" si="27"/>
        <v>50</v>
      </c>
      <c r="L335" s="17"/>
      <c r="M335" s="17"/>
      <c r="N335" s="17"/>
      <c r="O335" s="17"/>
      <c r="P335" s="17"/>
      <c r="Q335" s="17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8">
        <f t="shared" si="28"/>
        <v>0</v>
      </c>
      <c r="AW335" s="19">
        <f t="shared" si="25"/>
        <v>154785.03</v>
      </c>
    </row>
    <row r="336" spans="1:49" x14ac:dyDescent="0.25">
      <c r="A336" s="18"/>
      <c r="B336" s="14">
        <v>70</v>
      </c>
      <c r="C336" s="15"/>
      <c r="D336" s="15"/>
      <c r="E336" s="18"/>
      <c r="F336" s="18"/>
      <c r="G336" s="18"/>
      <c r="H336" s="18"/>
      <c r="I336" s="18"/>
      <c r="J336" s="18"/>
      <c r="K336" s="16">
        <f t="shared" si="27"/>
        <v>70</v>
      </c>
      <c r="L336" s="17"/>
      <c r="M336" s="17"/>
      <c r="N336" s="17"/>
      <c r="O336" s="17"/>
      <c r="P336" s="17"/>
      <c r="Q336" s="17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8">
        <f t="shared" si="28"/>
        <v>0</v>
      </c>
      <c r="AW336" s="19">
        <f t="shared" si="25"/>
        <v>154855.03</v>
      </c>
    </row>
    <row r="337" spans="1:49" x14ac:dyDescent="0.25">
      <c r="A337" s="18"/>
      <c r="B337" s="14">
        <v>37.5</v>
      </c>
      <c r="C337" s="15"/>
      <c r="D337" s="15"/>
      <c r="E337" s="18"/>
      <c r="F337" s="18"/>
      <c r="G337" s="18"/>
      <c r="H337" s="18"/>
      <c r="I337" s="18"/>
      <c r="J337" s="18"/>
      <c r="K337" s="16">
        <f t="shared" si="27"/>
        <v>37.5</v>
      </c>
      <c r="L337" s="17"/>
      <c r="M337" s="17"/>
      <c r="N337" s="17"/>
      <c r="O337" s="17"/>
      <c r="P337" s="17"/>
      <c r="Q337" s="17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8">
        <f t="shared" si="28"/>
        <v>0</v>
      </c>
      <c r="AW337" s="19">
        <f t="shared" ref="AW337:AW402" si="29">AW336+K337-AV337</f>
        <v>154892.53</v>
      </c>
    </row>
    <row r="338" spans="1:49" x14ac:dyDescent="0.25">
      <c r="A338" s="18"/>
      <c r="B338" s="14">
        <v>37.5</v>
      </c>
      <c r="C338" s="15"/>
      <c r="D338" s="15"/>
      <c r="E338" s="18"/>
      <c r="F338" s="18"/>
      <c r="G338" s="18"/>
      <c r="H338" s="18"/>
      <c r="I338" s="18"/>
      <c r="J338" s="18"/>
      <c r="K338" s="16">
        <f t="shared" si="27"/>
        <v>37.5</v>
      </c>
      <c r="L338" s="17"/>
      <c r="M338" s="17"/>
      <c r="N338" s="17"/>
      <c r="O338" s="17"/>
      <c r="P338" s="17"/>
      <c r="Q338" s="17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8">
        <f t="shared" si="28"/>
        <v>0</v>
      </c>
      <c r="AW338" s="19">
        <f t="shared" si="29"/>
        <v>154930.03</v>
      </c>
    </row>
    <row r="339" spans="1:49" x14ac:dyDescent="0.25">
      <c r="A339" s="18"/>
      <c r="B339" s="14">
        <v>20</v>
      </c>
      <c r="C339" s="15"/>
      <c r="D339" s="15"/>
      <c r="E339" s="18"/>
      <c r="F339" s="18"/>
      <c r="G339" s="18"/>
      <c r="H339" s="18"/>
      <c r="I339" s="18"/>
      <c r="J339" s="18"/>
      <c r="K339" s="16">
        <f t="shared" si="27"/>
        <v>20</v>
      </c>
      <c r="L339" s="17"/>
      <c r="M339" s="17"/>
      <c r="N339" s="17"/>
      <c r="O339" s="17"/>
      <c r="P339" s="17"/>
      <c r="Q339" s="17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8">
        <f t="shared" si="28"/>
        <v>0</v>
      </c>
      <c r="AW339" s="19">
        <f t="shared" si="29"/>
        <v>154950.03</v>
      </c>
    </row>
    <row r="340" spans="1:49" x14ac:dyDescent="0.25">
      <c r="A340" s="18"/>
      <c r="B340" s="14">
        <v>20</v>
      </c>
      <c r="C340" s="15"/>
      <c r="D340" s="15"/>
      <c r="E340" s="18"/>
      <c r="F340" s="18"/>
      <c r="G340" s="18"/>
      <c r="H340" s="18"/>
      <c r="I340" s="18"/>
      <c r="J340" s="18"/>
      <c r="K340" s="16">
        <f t="shared" si="27"/>
        <v>20</v>
      </c>
      <c r="L340" s="17"/>
      <c r="M340" s="17"/>
      <c r="N340" s="17"/>
      <c r="O340" s="17"/>
      <c r="P340" s="17"/>
      <c r="Q340" s="17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8">
        <f t="shared" si="28"/>
        <v>0</v>
      </c>
      <c r="AW340" s="19">
        <f t="shared" si="29"/>
        <v>154970.03</v>
      </c>
    </row>
    <row r="341" spans="1:49" x14ac:dyDescent="0.25">
      <c r="A341" s="18"/>
      <c r="B341" s="14">
        <v>20</v>
      </c>
      <c r="C341" s="15"/>
      <c r="D341" s="15"/>
      <c r="E341" s="18"/>
      <c r="F341" s="18"/>
      <c r="G341" s="18"/>
      <c r="H341" s="18"/>
      <c r="I341" s="18"/>
      <c r="J341" s="18"/>
      <c r="K341" s="16">
        <f t="shared" si="27"/>
        <v>20</v>
      </c>
      <c r="L341" s="17"/>
      <c r="M341" s="17"/>
      <c r="N341" s="17"/>
      <c r="O341" s="17"/>
      <c r="P341" s="17"/>
      <c r="Q341" s="17"/>
      <c r="R341" s="15"/>
      <c r="S341" s="15"/>
      <c r="T341" s="15"/>
      <c r="U341" s="15"/>
      <c r="V341" s="15"/>
      <c r="W341" s="15"/>
      <c r="X341" s="15"/>
      <c r="Y341" s="15"/>
      <c r="Z341" s="15"/>
      <c r="AA341" s="15">
        <v>502.36</v>
      </c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>
        <v>198.5</v>
      </c>
      <c r="AP341" s="15"/>
      <c r="AQ341" s="15">
        <v>132</v>
      </c>
      <c r="AR341" s="15"/>
      <c r="AS341" s="15"/>
      <c r="AT341" s="15"/>
      <c r="AU341" s="15"/>
      <c r="AV341" s="18">
        <f t="shared" si="28"/>
        <v>832.86</v>
      </c>
      <c r="AW341" s="19">
        <f t="shared" si="29"/>
        <v>154157.17000000001</v>
      </c>
    </row>
    <row r="342" spans="1:49" x14ac:dyDescent="0.25">
      <c r="A342" s="13">
        <v>44856</v>
      </c>
      <c r="B342" s="14"/>
      <c r="C342" s="15"/>
      <c r="D342" s="15"/>
      <c r="E342" s="18"/>
      <c r="F342" s="18"/>
      <c r="G342" s="18"/>
      <c r="H342" s="18"/>
      <c r="I342" s="18"/>
      <c r="J342" s="18"/>
      <c r="K342" s="16">
        <f t="shared" si="27"/>
        <v>0</v>
      </c>
      <c r="L342" s="17"/>
      <c r="M342" s="17"/>
      <c r="N342" s="17"/>
      <c r="O342" s="17"/>
      <c r="P342" s="17"/>
      <c r="Q342" s="17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>
        <v>132</v>
      </c>
      <c r="AR342" s="15"/>
      <c r="AS342" s="15"/>
      <c r="AT342" s="15"/>
      <c r="AU342" s="15"/>
      <c r="AV342" s="18">
        <f t="shared" si="28"/>
        <v>132</v>
      </c>
      <c r="AW342" s="19">
        <f t="shared" si="29"/>
        <v>154025.17000000001</v>
      </c>
    </row>
    <row r="343" spans="1:49" x14ac:dyDescent="0.25">
      <c r="A343" s="13">
        <v>44859</v>
      </c>
      <c r="B343" s="14">
        <v>20</v>
      </c>
      <c r="C343" s="15"/>
      <c r="D343" s="15"/>
      <c r="E343" s="18"/>
      <c r="F343" s="18"/>
      <c r="G343" s="18"/>
      <c r="H343" s="18"/>
      <c r="I343" s="18"/>
      <c r="J343" s="18"/>
      <c r="K343" s="16">
        <f t="shared" si="27"/>
        <v>20</v>
      </c>
      <c r="L343" s="17"/>
      <c r="M343" s="17"/>
      <c r="N343" s="17"/>
      <c r="O343" s="17"/>
      <c r="P343" s="17"/>
      <c r="Q343" s="17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8">
        <f t="shared" si="28"/>
        <v>0</v>
      </c>
      <c r="AW343" s="19">
        <f t="shared" si="29"/>
        <v>154045.17000000001</v>
      </c>
    </row>
    <row r="344" spans="1:49" x14ac:dyDescent="0.25">
      <c r="A344" s="18"/>
      <c r="B344" s="14">
        <v>30</v>
      </c>
      <c r="C344" s="15"/>
      <c r="D344" s="15"/>
      <c r="E344" s="18"/>
      <c r="F344" s="18"/>
      <c r="G344" s="18"/>
      <c r="H344" s="18"/>
      <c r="I344" s="18"/>
      <c r="J344" s="18"/>
      <c r="K344" s="16">
        <f t="shared" si="27"/>
        <v>30</v>
      </c>
      <c r="L344" s="17"/>
      <c r="M344" s="17"/>
      <c r="N344" s="17"/>
      <c r="O344" s="17"/>
      <c r="P344" s="17"/>
      <c r="Q344" s="17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8">
        <f t="shared" si="28"/>
        <v>0</v>
      </c>
      <c r="AW344" s="19">
        <f t="shared" si="29"/>
        <v>154075.17000000001</v>
      </c>
    </row>
    <row r="345" spans="1:49" x14ac:dyDescent="0.25">
      <c r="A345" s="18"/>
      <c r="B345" s="14">
        <v>10</v>
      </c>
      <c r="C345" s="15"/>
      <c r="D345" s="15"/>
      <c r="E345" s="18"/>
      <c r="F345" s="18"/>
      <c r="G345" s="18"/>
      <c r="H345" s="18"/>
      <c r="I345" s="18"/>
      <c r="J345" s="18"/>
      <c r="K345" s="16">
        <f t="shared" si="27"/>
        <v>10</v>
      </c>
      <c r="L345" s="17"/>
      <c r="M345" s="17"/>
      <c r="N345" s="17"/>
      <c r="O345" s="17"/>
      <c r="P345" s="17"/>
      <c r="Q345" s="17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8">
        <f t="shared" si="28"/>
        <v>0</v>
      </c>
      <c r="AW345" s="19">
        <f t="shared" si="29"/>
        <v>154085.17000000001</v>
      </c>
    </row>
    <row r="346" spans="1:49" x14ac:dyDescent="0.25">
      <c r="A346" s="18"/>
      <c r="B346" s="14">
        <v>20</v>
      </c>
      <c r="C346" s="15"/>
      <c r="D346" s="15"/>
      <c r="E346" s="18"/>
      <c r="F346" s="18"/>
      <c r="G346" s="18"/>
      <c r="H346" s="18"/>
      <c r="I346" s="18"/>
      <c r="J346" s="18"/>
      <c r="K346" s="16">
        <f t="shared" si="27"/>
        <v>20</v>
      </c>
      <c r="L346" s="17"/>
      <c r="M346" s="17"/>
      <c r="N346" s="17"/>
      <c r="O346" s="17"/>
      <c r="P346" s="17"/>
      <c r="Q346" s="17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8">
        <f t="shared" si="28"/>
        <v>0</v>
      </c>
      <c r="AW346" s="19">
        <f t="shared" si="29"/>
        <v>154105.17000000001</v>
      </c>
    </row>
    <row r="347" spans="1:49" x14ac:dyDescent="0.25">
      <c r="A347" s="18"/>
      <c r="B347" s="14">
        <v>100</v>
      </c>
      <c r="C347" s="15"/>
      <c r="D347" s="15"/>
      <c r="E347" s="18"/>
      <c r="F347" s="18"/>
      <c r="G347" s="18"/>
      <c r="H347" s="18"/>
      <c r="I347" s="18"/>
      <c r="J347" s="18"/>
      <c r="K347" s="16">
        <f t="shared" si="27"/>
        <v>100</v>
      </c>
      <c r="L347" s="17"/>
      <c r="M347" s="17"/>
      <c r="N347" s="17"/>
      <c r="O347" s="17"/>
      <c r="P347" s="17"/>
      <c r="Q347" s="17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8">
        <f t="shared" si="28"/>
        <v>0</v>
      </c>
      <c r="AW347" s="19">
        <f t="shared" si="29"/>
        <v>154205.17000000001</v>
      </c>
    </row>
    <row r="348" spans="1:49" x14ac:dyDescent="0.25">
      <c r="A348" s="18"/>
      <c r="B348" s="14">
        <v>20</v>
      </c>
      <c r="C348" s="15"/>
      <c r="D348" s="15"/>
      <c r="E348" s="18"/>
      <c r="F348" s="18"/>
      <c r="G348" s="18"/>
      <c r="H348" s="18"/>
      <c r="I348" s="18"/>
      <c r="J348" s="18"/>
      <c r="K348" s="16">
        <f t="shared" si="27"/>
        <v>20</v>
      </c>
      <c r="L348" s="17"/>
      <c r="M348" s="17"/>
      <c r="N348" s="17"/>
      <c r="O348" s="17"/>
      <c r="P348" s="17"/>
      <c r="Q348" s="17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8">
        <f t="shared" si="28"/>
        <v>0</v>
      </c>
      <c r="AW348" s="19">
        <f t="shared" si="29"/>
        <v>154225.17000000001</v>
      </c>
    </row>
    <row r="349" spans="1:49" x14ac:dyDescent="0.25">
      <c r="A349" s="18"/>
      <c r="B349" s="14">
        <v>20</v>
      </c>
      <c r="C349" s="15"/>
      <c r="D349" s="15"/>
      <c r="E349" s="18"/>
      <c r="F349" s="18"/>
      <c r="G349" s="18"/>
      <c r="H349" s="18"/>
      <c r="I349" s="18"/>
      <c r="J349" s="18"/>
      <c r="K349" s="16">
        <f t="shared" si="27"/>
        <v>20</v>
      </c>
      <c r="L349" s="17"/>
      <c r="M349" s="17"/>
      <c r="N349" s="17"/>
      <c r="O349" s="17"/>
      <c r="P349" s="17"/>
      <c r="Q349" s="17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8">
        <f t="shared" si="28"/>
        <v>0</v>
      </c>
      <c r="AW349" s="19">
        <f t="shared" si="29"/>
        <v>154245.17000000001</v>
      </c>
    </row>
    <row r="350" spans="1:49" x14ac:dyDescent="0.25">
      <c r="A350" s="18"/>
      <c r="B350" s="14">
        <v>30</v>
      </c>
      <c r="C350" s="15"/>
      <c r="D350" s="15"/>
      <c r="E350" s="18"/>
      <c r="F350" s="18"/>
      <c r="G350" s="18"/>
      <c r="H350" s="18"/>
      <c r="I350" s="18"/>
      <c r="J350" s="18"/>
      <c r="K350" s="16">
        <f t="shared" si="27"/>
        <v>30</v>
      </c>
      <c r="L350" s="17"/>
      <c r="M350" s="17"/>
      <c r="N350" s="17"/>
      <c r="O350" s="17"/>
      <c r="P350" s="17"/>
      <c r="Q350" s="17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8">
        <f t="shared" si="28"/>
        <v>0</v>
      </c>
      <c r="AW350" s="19">
        <f t="shared" si="29"/>
        <v>154275.17000000001</v>
      </c>
    </row>
    <row r="351" spans="1:49" x14ac:dyDescent="0.25">
      <c r="A351" s="45">
        <v>44860</v>
      </c>
      <c r="B351" s="23">
        <v>200</v>
      </c>
      <c r="C351" s="24"/>
      <c r="D351" s="24"/>
      <c r="E351" s="22"/>
      <c r="F351" s="22"/>
      <c r="G351" s="22"/>
      <c r="H351" s="22"/>
      <c r="I351" s="22"/>
      <c r="J351" s="22"/>
      <c r="K351" s="25">
        <f t="shared" si="27"/>
        <v>200</v>
      </c>
      <c r="L351" s="26"/>
      <c r="M351" s="26"/>
      <c r="N351" s="26"/>
      <c r="O351" s="26"/>
      <c r="P351" s="26"/>
      <c r="Q351" s="26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18">
        <f t="shared" si="28"/>
        <v>0</v>
      </c>
      <c r="AW351" s="19">
        <f t="shared" si="29"/>
        <v>154475.17000000001</v>
      </c>
    </row>
    <row r="352" spans="1:49" x14ac:dyDescent="0.25">
      <c r="A352" s="51"/>
      <c r="B352" s="37">
        <f>SUM(B307:B351)</f>
        <v>11448.8</v>
      </c>
      <c r="C352" s="37">
        <f t="shared" ref="C352:AV352" si="30">SUM(C307:C351)</f>
        <v>185</v>
      </c>
      <c r="D352" s="37">
        <f t="shared" si="30"/>
        <v>0</v>
      </c>
      <c r="E352" s="37">
        <f t="shared" si="30"/>
        <v>0</v>
      </c>
      <c r="F352" s="37">
        <f t="shared" si="30"/>
        <v>0</v>
      </c>
      <c r="G352" s="37">
        <f t="shared" si="30"/>
        <v>0</v>
      </c>
      <c r="H352" s="37">
        <f t="shared" si="30"/>
        <v>1500</v>
      </c>
      <c r="I352" s="37">
        <f t="shared" si="30"/>
        <v>0</v>
      </c>
      <c r="J352" s="37">
        <f t="shared" si="30"/>
        <v>0</v>
      </c>
      <c r="K352" s="37">
        <f t="shared" si="30"/>
        <v>13133.8</v>
      </c>
      <c r="L352" s="37">
        <f t="shared" si="30"/>
        <v>1019</v>
      </c>
      <c r="M352" s="37">
        <f t="shared" si="30"/>
        <v>0</v>
      </c>
      <c r="N352" s="37">
        <f t="shared" si="30"/>
        <v>0</v>
      </c>
      <c r="O352" s="37">
        <f t="shared" si="30"/>
        <v>0</v>
      </c>
      <c r="P352" s="37">
        <f t="shared" si="30"/>
        <v>0</v>
      </c>
      <c r="Q352" s="37">
        <f t="shared" si="30"/>
        <v>0</v>
      </c>
      <c r="R352" s="37">
        <f t="shared" si="30"/>
        <v>0</v>
      </c>
      <c r="S352" s="37">
        <f t="shared" si="30"/>
        <v>0</v>
      </c>
      <c r="T352" s="37">
        <f t="shared" si="30"/>
        <v>0</v>
      </c>
      <c r="U352" s="37">
        <f t="shared" si="30"/>
        <v>0</v>
      </c>
      <c r="V352" s="37">
        <f t="shared" si="30"/>
        <v>0</v>
      </c>
      <c r="W352" s="37">
        <f t="shared" si="30"/>
        <v>0</v>
      </c>
      <c r="X352" s="37">
        <f t="shared" si="30"/>
        <v>44.84</v>
      </c>
      <c r="Y352" s="37">
        <f t="shared" si="30"/>
        <v>0</v>
      </c>
      <c r="Z352" s="37">
        <f t="shared" si="30"/>
        <v>0</v>
      </c>
      <c r="AA352" s="37">
        <f t="shared" si="30"/>
        <v>812.31999999999994</v>
      </c>
      <c r="AB352" s="37">
        <f t="shared" si="30"/>
        <v>0</v>
      </c>
      <c r="AC352" s="37">
        <f t="shared" si="30"/>
        <v>0</v>
      </c>
      <c r="AD352" s="37">
        <f t="shared" si="30"/>
        <v>0</v>
      </c>
      <c r="AE352" s="37">
        <f t="shared" si="30"/>
        <v>0</v>
      </c>
      <c r="AF352" s="37">
        <f t="shared" si="30"/>
        <v>0</v>
      </c>
      <c r="AG352" s="37">
        <f t="shared" si="30"/>
        <v>0</v>
      </c>
      <c r="AH352" s="37">
        <f t="shared" si="30"/>
        <v>0</v>
      </c>
      <c r="AI352" s="37">
        <f t="shared" si="30"/>
        <v>0</v>
      </c>
      <c r="AJ352" s="37">
        <f t="shared" si="30"/>
        <v>0</v>
      </c>
      <c r="AK352" s="37">
        <f t="shared" si="30"/>
        <v>0</v>
      </c>
      <c r="AL352" s="37">
        <f t="shared" si="30"/>
        <v>0</v>
      </c>
      <c r="AM352" s="37">
        <f t="shared" si="30"/>
        <v>0</v>
      </c>
      <c r="AN352" s="37">
        <f t="shared" si="30"/>
        <v>0</v>
      </c>
      <c r="AO352" s="37">
        <f t="shared" si="30"/>
        <v>198.5</v>
      </c>
      <c r="AP352" s="37">
        <f t="shared" si="30"/>
        <v>0</v>
      </c>
      <c r="AQ352" s="37">
        <f t="shared" si="30"/>
        <v>264</v>
      </c>
      <c r="AR352" s="37">
        <f t="shared" si="30"/>
        <v>0</v>
      </c>
      <c r="AS352" s="37">
        <f t="shared" si="30"/>
        <v>0</v>
      </c>
      <c r="AT352" s="37">
        <f t="shared" si="30"/>
        <v>0</v>
      </c>
      <c r="AU352" s="37">
        <f t="shared" si="30"/>
        <v>0</v>
      </c>
      <c r="AV352" s="37">
        <f t="shared" si="30"/>
        <v>2338.66</v>
      </c>
      <c r="AW352" s="19"/>
    </row>
    <row r="353" spans="1:49" x14ac:dyDescent="0.25">
      <c r="A353" s="46">
        <v>44866</v>
      </c>
      <c r="B353" s="29">
        <v>25</v>
      </c>
      <c r="C353" s="30">
        <v>400</v>
      </c>
      <c r="D353" s="30"/>
      <c r="E353" s="28"/>
      <c r="F353" s="28"/>
      <c r="G353" s="28"/>
      <c r="H353" s="28"/>
      <c r="I353" s="28"/>
      <c r="J353" s="28"/>
      <c r="K353" s="31">
        <f t="shared" si="27"/>
        <v>425</v>
      </c>
      <c r="L353" s="32"/>
      <c r="M353" s="32"/>
      <c r="N353" s="32"/>
      <c r="O353" s="32"/>
      <c r="P353" s="32"/>
      <c r="Q353" s="32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18">
        <f t="shared" si="28"/>
        <v>0</v>
      </c>
      <c r="AW353" s="19">
        <f>AW351+K353-AV353</f>
        <v>154900.17000000001</v>
      </c>
    </row>
    <row r="354" spans="1:49" x14ac:dyDescent="0.25">
      <c r="A354" s="18"/>
      <c r="B354" s="14">
        <v>50</v>
      </c>
      <c r="C354" s="15"/>
      <c r="D354" s="15"/>
      <c r="E354" s="18"/>
      <c r="F354" s="18"/>
      <c r="G354" s="18"/>
      <c r="H354" s="18"/>
      <c r="I354" s="18"/>
      <c r="J354" s="18"/>
      <c r="K354" s="16">
        <f t="shared" si="27"/>
        <v>50</v>
      </c>
      <c r="L354" s="17"/>
      <c r="M354" s="17"/>
      <c r="N354" s="17"/>
      <c r="O354" s="17"/>
      <c r="P354" s="17"/>
      <c r="Q354" s="17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8">
        <f t="shared" si="28"/>
        <v>0</v>
      </c>
      <c r="AW354" s="19">
        <f t="shared" si="29"/>
        <v>154950.17000000001</v>
      </c>
    </row>
    <row r="355" spans="1:49" x14ac:dyDescent="0.25">
      <c r="A355" s="18"/>
      <c r="B355" s="14">
        <v>20</v>
      </c>
      <c r="C355" s="15"/>
      <c r="D355" s="15"/>
      <c r="E355" s="18"/>
      <c r="F355" s="18"/>
      <c r="G355" s="18"/>
      <c r="H355" s="18"/>
      <c r="I355" s="18"/>
      <c r="J355" s="18"/>
      <c r="K355" s="16">
        <f t="shared" si="27"/>
        <v>20</v>
      </c>
      <c r="L355" s="17"/>
      <c r="M355" s="17"/>
      <c r="N355" s="17"/>
      <c r="O355" s="17"/>
      <c r="P355" s="17"/>
      <c r="Q355" s="17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8">
        <f t="shared" si="28"/>
        <v>0</v>
      </c>
      <c r="AW355" s="19">
        <f t="shared" si="29"/>
        <v>154970.17000000001</v>
      </c>
    </row>
    <row r="356" spans="1:49" x14ac:dyDescent="0.25">
      <c r="A356" s="18"/>
      <c r="B356" s="14">
        <v>20</v>
      </c>
      <c r="C356" s="15"/>
      <c r="D356" s="15"/>
      <c r="E356" s="18"/>
      <c r="F356" s="18"/>
      <c r="G356" s="18"/>
      <c r="H356" s="18"/>
      <c r="I356" s="18"/>
      <c r="J356" s="18"/>
      <c r="K356" s="16">
        <f t="shared" si="27"/>
        <v>20</v>
      </c>
      <c r="L356" s="17"/>
      <c r="M356" s="17"/>
      <c r="N356" s="17"/>
      <c r="O356" s="17"/>
      <c r="P356" s="17"/>
      <c r="Q356" s="17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>
        <v>7500</v>
      </c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8">
        <f t="shared" si="28"/>
        <v>7500</v>
      </c>
      <c r="AW356" s="19">
        <f t="shared" si="29"/>
        <v>147490.17000000001</v>
      </c>
    </row>
    <row r="357" spans="1:49" x14ac:dyDescent="0.25">
      <c r="A357" s="13">
        <v>44868</v>
      </c>
      <c r="B357" s="14">
        <v>10</v>
      </c>
      <c r="C357" s="15"/>
      <c r="D357" s="15"/>
      <c r="E357" s="18"/>
      <c r="F357" s="18"/>
      <c r="G357" s="18"/>
      <c r="H357" s="18"/>
      <c r="I357" s="18"/>
      <c r="J357" s="18"/>
      <c r="K357" s="16">
        <f t="shared" si="27"/>
        <v>10</v>
      </c>
      <c r="L357" s="17"/>
      <c r="M357" s="17"/>
      <c r="N357" s="17"/>
      <c r="O357" s="17"/>
      <c r="P357" s="17"/>
      <c r="Q357" s="17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8">
        <f t="shared" si="28"/>
        <v>0</v>
      </c>
      <c r="AW357" s="19">
        <f t="shared" si="29"/>
        <v>147500.17000000001</v>
      </c>
    </row>
    <row r="358" spans="1:49" x14ac:dyDescent="0.25">
      <c r="A358" s="13">
        <v>44870</v>
      </c>
      <c r="B358" s="14">
        <v>45</v>
      </c>
      <c r="C358" s="15"/>
      <c r="D358" s="15"/>
      <c r="E358" s="18"/>
      <c r="F358" s="18"/>
      <c r="G358" s="18"/>
      <c r="H358" s="18"/>
      <c r="I358" s="18"/>
      <c r="J358" s="18"/>
      <c r="K358" s="16">
        <f t="shared" si="27"/>
        <v>45</v>
      </c>
      <c r="L358" s="17"/>
      <c r="M358" s="17"/>
      <c r="N358" s="17"/>
      <c r="O358" s="17"/>
      <c r="P358" s="17"/>
      <c r="Q358" s="17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8">
        <f t="shared" si="28"/>
        <v>0</v>
      </c>
      <c r="AW358" s="19">
        <f t="shared" si="29"/>
        <v>147545.17000000001</v>
      </c>
    </row>
    <row r="359" spans="1:49" x14ac:dyDescent="0.25">
      <c r="A359" s="13">
        <v>44873</v>
      </c>
      <c r="B359" s="14">
        <v>20</v>
      </c>
      <c r="C359" s="15"/>
      <c r="D359" s="15"/>
      <c r="E359" s="18"/>
      <c r="F359" s="18"/>
      <c r="G359" s="18"/>
      <c r="H359" s="18"/>
      <c r="I359" s="18"/>
      <c r="J359" s="18"/>
      <c r="K359" s="16">
        <f t="shared" si="27"/>
        <v>20</v>
      </c>
      <c r="L359" s="17"/>
      <c r="M359" s="17"/>
      <c r="N359" s="17"/>
      <c r="O359" s="17"/>
      <c r="P359" s="17"/>
      <c r="Q359" s="17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8">
        <f t="shared" si="28"/>
        <v>0</v>
      </c>
      <c r="AW359" s="19">
        <f t="shared" si="29"/>
        <v>147565.17000000001</v>
      </c>
    </row>
    <row r="360" spans="1:49" x14ac:dyDescent="0.25">
      <c r="A360" s="18"/>
      <c r="B360" s="14">
        <v>20</v>
      </c>
      <c r="C360" s="15"/>
      <c r="D360" s="15"/>
      <c r="E360" s="18"/>
      <c r="F360" s="18"/>
      <c r="G360" s="18"/>
      <c r="H360" s="18"/>
      <c r="I360" s="18"/>
      <c r="J360" s="18"/>
      <c r="K360" s="16">
        <f t="shared" si="27"/>
        <v>20</v>
      </c>
      <c r="L360" s="17"/>
      <c r="M360" s="17"/>
      <c r="N360" s="17"/>
      <c r="O360" s="17"/>
      <c r="P360" s="17"/>
      <c r="Q360" s="17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8">
        <f t="shared" si="28"/>
        <v>0</v>
      </c>
      <c r="AW360" s="19">
        <f t="shared" si="29"/>
        <v>147585.17000000001</v>
      </c>
    </row>
    <row r="361" spans="1:49" x14ac:dyDescent="0.25">
      <c r="A361" s="18"/>
      <c r="B361" s="14">
        <v>30</v>
      </c>
      <c r="C361" s="15"/>
      <c r="D361" s="15"/>
      <c r="E361" s="18"/>
      <c r="F361" s="18"/>
      <c r="G361" s="18"/>
      <c r="H361" s="18"/>
      <c r="I361" s="18"/>
      <c r="J361" s="18"/>
      <c r="K361" s="16">
        <f t="shared" si="27"/>
        <v>30</v>
      </c>
      <c r="L361" s="17"/>
      <c r="M361" s="17"/>
      <c r="N361" s="17"/>
      <c r="O361" s="17"/>
      <c r="P361" s="17"/>
      <c r="Q361" s="17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8">
        <f t="shared" si="28"/>
        <v>0</v>
      </c>
      <c r="AW361" s="19">
        <f t="shared" si="29"/>
        <v>147615.17000000001</v>
      </c>
    </row>
    <row r="362" spans="1:49" x14ac:dyDescent="0.25">
      <c r="A362" s="13">
        <v>44874</v>
      </c>
      <c r="B362" s="14"/>
      <c r="C362" s="15"/>
      <c r="D362" s="15"/>
      <c r="E362" s="18"/>
      <c r="F362" s="18"/>
      <c r="G362" s="18"/>
      <c r="H362" s="18"/>
      <c r="I362" s="18"/>
      <c r="J362" s="18"/>
      <c r="K362" s="16">
        <f t="shared" si="27"/>
        <v>0</v>
      </c>
      <c r="L362" s="17"/>
      <c r="M362" s="17"/>
      <c r="N362" s="17"/>
      <c r="O362" s="17"/>
      <c r="P362" s="17"/>
      <c r="Q362" s="17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>
        <v>136.25</v>
      </c>
      <c r="AP362" s="15"/>
      <c r="AQ362" s="15"/>
      <c r="AR362" s="15"/>
      <c r="AS362" s="15"/>
      <c r="AT362" s="15"/>
      <c r="AU362" s="15"/>
      <c r="AV362" s="18">
        <f t="shared" si="28"/>
        <v>136.25</v>
      </c>
      <c r="AW362" s="19">
        <f t="shared" si="29"/>
        <v>147478.92000000001</v>
      </c>
    </row>
    <row r="363" spans="1:49" x14ac:dyDescent="0.25">
      <c r="A363" s="18"/>
      <c r="B363" s="14"/>
      <c r="C363" s="15"/>
      <c r="D363" s="15"/>
      <c r="E363" s="18"/>
      <c r="F363" s="18"/>
      <c r="G363" s="18"/>
      <c r="H363" s="18"/>
      <c r="I363" s="18"/>
      <c r="J363" s="18"/>
      <c r="K363" s="16">
        <f t="shared" si="27"/>
        <v>0</v>
      </c>
      <c r="L363" s="17"/>
      <c r="M363" s="17"/>
      <c r="N363" s="17"/>
      <c r="O363" s="17"/>
      <c r="P363" s="17"/>
      <c r="Q363" s="17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>
        <v>345.98</v>
      </c>
      <c r="AP363" s="15"/>
      <c r="AQ363" s="15"/>
      <c r="AR363" s="15"/>
      <c r="AS363" s="15"/>
      <c r="AT363" s="15"/>
      <c r="AU363" s="15"/>
      <c r="AV363" s="18">
        <f t="shared" si="28"/>
        <v>345.98</v>
      </c>
      <c r="AW363" s="19">
        <f t="shared" si="29"/>
        <v>147132.94</v>
      </c>
    </row>
    <row r="364" spans="1:49" x14ac:dyDescent="0.25">
      <c r="A364" s="18"/>
      <c r="B364" s="14"/>
      <c r="C364" s="15"/>
      <c r="D364" s="15"/>
      <c r="E364" s="18"/>
      <c r="F364" s="18"/>
      <c r="G364" s="18"/>
      <c r="H364" s="18"/>
      <c r="I364" s="18"/>
      <c r="J364" s="18"/>
      <c r="K364" s="16">
        <f t="shared" si="27"/>
        <v>0</v>
      </c>
      <c r="L364" s="17"/>
      <c r="M364" s="17"/>
      <c r="N364" s="17"/>
      <c r="O364" s="17"/>
      <c r="P364" s="17"/>
      <c r="Q364" s="17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>
        <v>190.89</v>
      </c>
      <c r="AP364" s="15"/>
      <c r="AQ364" s="15"/>
      <c r="AR364" s="15"/>
      <c r="AS364" s="15"/>
      <c r="AT364" s="15"/>
      <c r="AU364" s="15"/>
      <c r="AV364" s="18">
        <f t="shared" si="28"/>
        <v>190.89</v>
      </c>
      <c r="AW364" s="19">
        <f t="shared" si="29"/>
        <v>146942.04999999999</v>
      </c>
    </row>
    <row r="365" spans="1:49" x14ac:dyDescent="0.25">
      <c r="A365" s="13">
        <v>44876</v>
      </c>
      <c r="B365" s="14"/>
      <c r="C365" s="15"/>
      <c r="D365" s="15"/>
      <c r="E365" s="18"/>
      <c r="F365" s="18"/>
      <c r="G365" s="18"/>
      <c r="H365" s="18"/>
      <c r="I365" s="18"/>
      <c r="J365" s="18"/>
      <c r="K365" s="16">
        <f t="shared" si="27"/>
        <v>0</v>
      </c>
      <c r="L365" s="17"/>
      <c r="M365" s="17"/>
      <c r="N365" s="17"/>
      <c r="O365" s="17"/>
      <c r="P365" s="17"/>
      <c r="Q365" s="17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>
        <v>104.97</v>
      </c>
      <c r="AP365" s="15"/>
      <c r="AQ365" s="15"/>
      <c r="AR365" s="15"/>
      <c r="AS365" s="15"/>
      <c r="AT365" s="15"/>
      <c r="AU365" s="15"/>
      <c r="AV365" s="18">
        <f t="shared" si="28"/>
        <v>104.97</v>
      </c>
      <c r="AW365" s="19">
        <f t="shared" si="29"/>
        <v>146837.07999999999</v>
      </c>
    </row>
    <row r="366" spans="1:49" x14ac:dyDescent="0.25">
      <c r="A366" s="18"/>
      <c r="B366" s="14"/>
      <c r="C366" s="15"/>
      <c r="D366" s="15"/>
      <c r="E366" s="18"/>
      <c r="F366" s="18"/>
      <c r="G366" s="18"/>
      <c r="H366" s="18"/>
      <c r="I366" s="18"/>
      <c r="J366" s="18"/>
      <c r="K366" s="16">
        <f t="shared" si="27"/>
        <v>0</v>
      </c>
      <c r="L366" s="17"/>
      <c r="M366" s="17"/>
      <c r="N366" s="17"/>
      <c r="O366" s="17"/>
      <c r="P366" s="17"/>
      <c r="Q366" s="17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>
        <v>21.26</v>
      </c>
      <c r="AP366" s="15"/>
      <c r="AQ366" s="15"/>
      <c r="AR366" s="15"/>
      <c r="AS366" s="15"/>
      <c r="AT366" s="15"/>
      <c r="AU366" s="15"/>
      <c r="AV366" s="18">
        <f t="shared" si="28"/>
        <v>21.26</v>
      </c>
      <c r="AW366" s="19">
        <f t="shared" si="29"/>
        <v>146815.81999999998</v>
      </c>
    </row>
    <row r="367" spans="1:49" x14ac:dyDescent="0.25">
      <c r="A367" s="18"/>
      <c r="B367" s="14"/>
      <c r="C367" s="15"/>
      <c r="D367" s="15"/>
      <c r="E367" s="18"/>
      <c r="F367" s="18"/>
      <c r="G367" s="18"/>
      <c r="H367" s="18"/>
      <c r="I367" s="18"/>
      <c r="J367" s="18"/>
      <c r="K367" s="16">
        <f t="shared" si="27"/>
        <v>0</v>
      </c>
      <c r="L367" s="17"/>
      <c r="M367" s="17"/>
      <c r="N367" s="17"/>
      <c r="O367" s="17"/>
      <c r="P367" s="17"/>
      <c r="Q367" s="17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>
        <v>114</v>
      </c>
      <c r="AP367" s="15"/>
      <c r="AQ367" s="15"/>
      <c r="AR367" s="15"/>
      <c r="AS367" s="15"/>
      <c r="AT367" s="15"/>
      <c r="AU367" s="15"/>
      <c r="AV367" s="18">
        <f t="shared" si="28"/>
        <v>114</v>
      </c>
      <c r="AW367" s="19">
        <f t="shared" si="29"/>
        <v>146701.81999999998</v>
      </c>
    </row>
    <row r="368" spans="1:49" x14ac:dyDescent="0.25">
      <c r="A368" s="18"/>
      <c r="B368" s="14"/>
      <c r="C368" s="15"/>
      <c r="D368" s="15"/>
      <c r="E368" s="18"/>
      <c r="F368" s="18"/>
      <c r="G368" s="18"/>
      <c r="H368" s="18"/>
      <c r="I368" s="18"/>
      <c r="J368" s="18"/>
      <c r="K368" s="16">
        <f t="shared" si="27"/>
        <v>0</v>
      </c>
      <c r="L368" s="17"/>
      <c r="M368" s="17"/>
      <c r="N368" s="17"/>
      <c r="O368" s="17"/>
      <c r="P368" s="17"/>
      <c r="Q368" s="17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>
        <v>21.22</v>
      </c>
      <c r="AP368" s="15"/>
      <c r="AQ368" s="15"/>
      <c r="AR368" s="15"/>
      <c r="AS368" s="15"/>
      <c r="AT368" s="15"/>
      <c r="AU368" s="15"/>
      <c r="AV368" s="18">
        <f t="shared" si="28"/>
        <v>21.22</v>
      </c>
      <c r="AW368" s="19">
        <f t="shared" si="29"/>
        <v>146680.59999999998</v>
      </c>
    </row>
    <row r="369" spans="1:49" x14ac:dyDescent="0.25">
      <c r="A369" s="18"/>
      <c r="B369" s="14"/>
      <c r="C369" s="15"/>
      <c r="D369" s="15"/>
      <c r="E369" s="18"/>
      <c r="F369" s="18"/>
      <c r="G369" s="18"/>
      <c r="H369" s="18"/>
      <c r="I369" s="18"/>
      <c r="J369" s="18"/>
      <c r="K369" s="16">
        <f t="shared" si="27"/>
        <v>0</v>
      </c>
      <c r="L369" s="17"/>
      <c r="M369" s="17"/>
      <c r="N369" s="17"/>
      <c r="O369" s="17"/>
      <c r="P369" s="17"/>
      <c r="Q369" s="17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>
        <v>51.72</v>
      </c>
      <c r="AP369" s="15"/>
      <c r="AQ369" s="15"/>
      <c r="AR369" s="15"/>
      <c r="AS369" s="15"/>
      <c r="AT369" s="15"/>
      <c r="AU369" s="15"/>
      <c r="AV369" s="18">
        <f t="shared" si="28"/>
        <v>51.72</v>
      </c>
      <c r="AW369" s="19">
        <f t="shared" si="29"/>
        <v>146628.87999999998</v>
      </c>
    </row>
    <row r="370" spans="1:49" x14ac:dyDescent="0.25">
      <c r="A370" s="18"/>
      <c r="B370" s="14"/>
      <c r="C370" s="15"/>
      <c r="D370" s="15"/>
      <c r="E370" s="18"/>
      <c r="F370" s="18"/>
      <c r="G370" s="18"/>
      <c r="H370" s="18"/>
      <c r="I370" s="18"/>
      <c r="J370" s="18"/>
      <c r="K370" s="16">
        <f t="shared" si="27"/>
        <v>0</v>
      </c>
      <c r="L370" s="17"/>
      <c r="M370" s="17"/>
      <c r="N370" s="17"/>
      <c r="O370" s="17"/>
      <c r="P370" s="17"/>
      <c r="Q370" s="17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>
        <v>21.43</v>
      </c>
      <c r="AP370" s="15"/>
      <c r="AQ370" s="15"/>
      <c r="AR370" s="15"/>
      <c r="AS370" s="15"/>
      <c r="AT370" s="15"/>
      <c r="AU370" s="15"/>
      <c r="AV370" s="18">
        <f t="shared" si="28"/>
        <v>21.43</v>
      </c>
      <c r="AW370" s="19">
        <f t="shared" si="29"/>
        <v>146607.44999999998</v>
      </c>
    </row>
    <row r="371" spans="1:49" x14ac:dyDescent="0.25">
      <c r="A371" s="13">
        <v>44880</v>
      </c>
      <c r="B371" s="14">
        <v>20</v>
      </c>
      <c r="C371" s="15"/>
      <c r="D371" s="15"/>
      <c r="E371" s="18"/>
      <c r="F371" s="18"/>
      <c r="G371" s="18"/>
      <c r="H371" s="18"/>
      <c r="I371" s="18"/>
      <c r="J371" s="18"/>
      <c r="K371" s="16">
        <f t="shared" si="27"/>
        <v>20</v>
      </c>
      <c r="L371" s="17"/>
      <c r="M371" s="17"/>
      <c r="N371" s="17"/>
      <c r="O371" s="17"/>
      <c r="P371" s="17"/>
      <c r="Q371" s="17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8">
        <f t="shared" si="28"/>
        <v>0</v>
      </c>
      <c r="AW371" s="19">
        <f t="shared" si="29"/>
        <v>146627.44999999998</v>
      </c>
    </row>
    <row r="372" spans="1:49" x14ac:dyDescent="0.25">
      <c r="A372" s="18"/>
      <c r="B372" s="14">
        <v>20</v>
      </c>
      <c r="C372" s="15"/>
      <c r="D372" s="15"/>
      <c r="E372" s="18"/>
      <c r="F372" s="18"/>
      <c r="G372" s="18"/>
      <c r="H372" s="18"/>
      <c r="I372" s="18"/>
      <c r="J372" s="18"/>
      <c r="K372" s="16">
        <f t="shared" si="27"/>
        <v>20</v>
      </c>
      <c r="L372" s="17"/>
      <c r="M372" s="17"/>
      <c r="N372" s="17"/>
      <c r="O372" s="17"/>
      <c r="P372" s="17"/>
      <c r="Q372" s="17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8">
        <f t="shared" si="28"/>
        <v>0</v>
      </c>
      <c r="AW372" s="19">
        <f t="shared" si="29"/>
        <v>146647.44999999998</v>
      </c>
    </row>
    <row r="373" spans="1:49" x14ac:dyDescent="0.25">
      <c r="A373" s="13">
        <v>44882</v>
      </c>
      <c r="B373" s="14"/>
      <c r="C373" s="15"/>
      <c r="D373" s="15"/>
      <c r="E373" s="18"/>
      <c r="F373" s="18"/>
      <c r="G373" s="18"/>
      <c r="H373" s="18"/>
      <c r="I373" s="18"/>
      <c r="J373" s="18"/>
      <c r="K373" s="16">
        <f t="shared" ref="K373:K385" si="31">SUM(B373:J373)</f>
        <v>0</v>
      </c>
      <c r="L373" s="17"/>
      <c r="M373" s="17"/>
      <c r="N373" s="17"/>
      <c r="O373" s="17"/>
      <c r="P373" s="17"/>
      <c r="Q373" s="17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>
        <v>2600</v>
      </c>
      <c r="AP373" s="15"/>
      <c r="AQ373" s="15"/>
      <c r="AR373" s="15"/>
      <c r="AS373" s="15"/>
      <c r="AT373" s="15"/>
      <c r="AU373" s="15"/>
      <c r="AV373" s="18">
        <f t="shared" si="28"/>
        <v>2600</v>
      </c>
      <c r="AW373" s="19">
        <f t="shared" si="29"/>
        <v>144047.44999999998</v>
      </c>
    </row>
    <row r="374" spans="1:49" x14ac:dyDescent="0.25">
      <c r="A374" s="13">
        <v>44887</v>
      </c>
      <c r="B374" s="14">
        <v>20</v>
      </c>
      <c r="C374" s="15"/>
      <c r="D374" s="15"/>
      <c r="E374" s="18"/>
      <c r="F374" s="18"/>
      <c r="G374" s="18"/>
      <c r="H374" s="18"/>
      <c r="I374" s="18"/>
      <c r="J374" s="18"/>
      <c r="K374" s="16">
        <f t="shared" si="31"/>
        <v>20</v>
      </c>
      <c r="L374" s="17"/>
      <c r="M374" s="17"/>
      <c r="N374" s="17"/>
      <c r="O374" s="17"/>
      <c r="P374" s="17"/>
      <c r="Q374" s="17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8">
        <f t="shared" si="28"/>
        <v>0</v>
      </c>
      <c r="AW374" s="19">
        <f t="shared" si="29"/>
        <v>144067.44999999998</v>
      </c>
    </row>
    <row r="375" spans="1:49" x14ac:dyDescent="0.25">
      <c r="A375" s="18"/>
      <c r="B375" s="14">
        <v>20</v>
      </c>
      <c r="C375" s="15"/>
      <c r="D375" s="15"/>
      <c r="E375" s="18"/>
      <c r="F375" s="18"/>
      <c r="G375" s="18"/>
      <c r="H375" s="18"/>
      <c r="I375" s="18"/>
      <c r="J375" s="18"/>
      <c r="K375" s="16">
        <f t="shared" si="31"/>
        <v>20</v>
      </c>
      <c r="L375" s="17"/>
      <c r="M375" s="17"/>
      <c r="N375" s="17"/>
      <c r="O375" s="17"/>
      <c r="P375" s="17"/>
      <c r="Q375" s="17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8">
        <f t="shared" si="28"/>
        <v>0</v>
      </c>
      <c r="AW375" s="19">
        <f t="shared" si="29"/>
        <v>144087.44999999998</v>
      </c>
    </row>
    <row r="376" spans="1:49" x14ac:dyDescent="0.25">
      <c r="A376" s="13">
        <v>44894</v>
      </c>
      <c r="B376" s="14">
        <v>88</v>
      </c>
      <c r="C376" s="15"/>
      <c r="D376" s="15"/>
      <c r="E376" s="18"/>
      <c r="F376" s="18"/>
      <c r="G376" s="18"/>
      <c r="H376" s="18"/>
      <c r="I376" s="18"/>
      <c r="J376" s="18"/>
      <c r="K376" s="16">
        <f t="shared" si="31"/>
        <v>88</v>
      </c>
      <c r="L376" s="17"/>
      <c r="M376" s="17"/>
      <c r="N376" s="17"/>
      <c r="O376" s="17"/>
      <c r="P376" s="17"/>
      <c r="Q376" s="17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8">
        <f t="shared" si="28"/>
        <v>0</v>
      </c>
      <c r="AW376" s="19">
        <f t="shared" si="29"/>
        <v>144175.44999999998</v>
      </c>
    </row>
    <row r="377" spans="1:49" x14ac:dyDescent="0.25">
      <c r="A377" s="18"/>
      <c r="B377" s="14">
        <v>132</v>
      </c>
      <c r="C377" s="15"/>
      <c r="D377" s="15"/>
      <c r="E377" s="18"/>
      <c r="F377" s="18"/>
      <c r="G377" s="18"/>
      <c r="H377" s="18"/>
      <c r="I377" s="18"/>
      <c r="J377" s="18"/>
      <c r="K377" s="16">
        <f t="shared" si="31"/>
        <v>132</v>
      </c>
      <c r="L377" s="17"/>
      <c r="M377" s="17"/>
      <c r="N377" s="17"/>
      <c r="O377" s="17"/>
      <c r="P377" s="17"/>
      <c r="Q377" s="17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8">
        <f t="shared" si="28"/>
        <v>0</v>
      </c>
      <c r="AW377" s="19">
        <f t="shared" si="29"/>
        <v>144307.44999999998</v>
      </c>
    </row>
    <row r="378" spans="1:49" x14ac:dyDescent="0.25">
      <c r="A378" s="18"/>
      <c r="B378" s="14">
        <v>20</v>
      </c>
      <c r="C378" s="15"/>
      <c r="D378" s="15"/>
      <c r="E378" s="18"/>
      <c r="F378" s="18"/>
      <c r="G378" s="18"/>
      <c r="H378" s="18"/>
      <c r="I378" s="18"/>
      <c r="J378" s="18"/>
      <c r="K378" s="16">
        <f t="shared" si="31"/>
        <v>20</v>
      </c>
      <c r="L378" s="17"/>
      <c r="M378" s="17"/>
      <c r="N378" s="17"/>
      <c r="O378" s="17"/>
      <c r="P378" s="17"/>
      <c r="Q378" s="17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8">
        <f t="shared" si="28"/>
        <v>0</v>
      </c>
      <c r="AW378" s="19">
        <f t="shared" si="29"/>
        <v>144327.44999999998</v>
      </c>
    </row>
    <row r="379" spans="1:49" x14ac:dyDescent="0.25">
      <c r="A379" s="18"/>
      <c r="B379" s="14">
        <v>20</v>
      </c>
      <c r="C379" s="15"/>
      <c r="D379" s="15"/>
      <c r="E379" s="18"/>
      <c r="F379" s="18"/>
      <c r="G379" s="18"/>
      <c r="H379" s="18"/>
      <c r="I379" s="18"/>
      <c r="J379" s="18"/>
      <c r="K379" s="16">
        <f t="shared" si="31"/>
        <v>20</v>
      </c>
      <c r="L379" s="17"/>
      <c r="M379" s="17"/>
      <c r="N379" s="17"/>
      <c r="O379" s="17"/>
      <c r="P379" s="17"/>
      <c r="Q379" s="17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8">
        <f t="shared" si="28"/>
        <v>0</v>
      </c>
      <c r="AW379" s="19">
        <f t="shared" si="29"/>
        <v>144347.44999999998</v>
      </c>
    </row>
    <row r="380" spans="1:49" ht="16.5" customHeight="1" x14ac:dyDescent="0.25">
      <c r="A380" s="22"/>
      <c r="B380" s="23">
        <v>50</v>
      </c>
      <c r="C380" s="24"/>
      <c r="D380" s="24"/>
      <c r="E380" s="22"/>
      <c r="F380" s="22"/>
      <c r="G380" s="22"/>
      <c r="H380" s="22"/>
      <c r="I380" s="22"/>
      <c r="J380" s="22"/>
      <c r="K380" s="25">
        <f t="shared" si="31"/>
        <v>50</v>
      </c>
      <c r="L380" s="26"/>
      <c r="M380" s="26"/>
      <c r="N380" s="26"/>
      <c r="O380" s="26"/>
      <c r="P380" s="26"/>
      <c r="Q380" s="26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18">
        <f t="shared" si="28"/>
        <v>0</v>
      </c>
      <c r="AW380" s="19">
        <f t="shared" si="29"/>
        <v>144397.44999999998</v>
      </c>
    </row>
    <row r="381" spans="1:49" ht="16.5" customHeight="1" x14ac:dyDescent="0.25">
      <c r="A381" s="37"/>
      <c r="B381" s="37">
        <f>SUM(B353:B380)</f>
        <v>630</v>
      </c>
      <c r="C381" s="37">
        <f t="shared" ref="C381:AV381" si="32">SUM(C353:C380)</f>
        <v>400</v>
      </c>
      <c r="D381" s="37">
        <f t="shared" si="32"/>
        <v>0</v>
      </c>
      <c r="E381" s="37">
        <f t="shared" si="32"/>
        <v>0</v>
      </c>
      <c r="F381" s="37">
        <f t="shared" si="32"/>
        <v>0</v>
      </c>
      <c r="G381" s="37">
        <f t="shared" si="32"/>
        <v>0</v>
      </c>
      <c r="H381" s="37">
        <f t="shared" si="32"/>
        <v>0</v>
      </c>
      <c r="I381" s="37">
        <f t="shared" si="32"/>
        <v>0</v>
      </c>
      <c r="J381" s="37">
        <f t="shared" si="32"/>
        <v>0</v>
      </c>
      <c r="K381" s="37">
        <f t="shared" si="32"/>
        <v>1030</v>
      </c>
      <c r="L381" s="37">
        <f t="shared" si="32"/>
        <v>0</v>
      </c>
      <c r="M381" s="37">
        <f t="shared" si="32"/>
        <v>0</v>
      </c>
      <c r="N381" s="37">
        <f t="shared" si="32"/>
        <v>0</v>
      </c>
      <c r="O381" s="37">
        <f t="shared" si="32"/>
        <v>0</v>
      </c>
      <c r="P381" s="37">
        <f t="shared" si="32"/>
        <v>0</v>
      </c>
      <c r="Q381" s="37">
        <f t="shared" si="32"/>
        <v>0</v>
      </c>
      <c r="R381" s="37">
        <f t="shared" si="32"/>
        <v>0</v>
      </c>
      <c r="S381" s="37">
        <f t="shared" si="32"/>
        <v>0</v>
      </c>
      <c r="T381" s="37">
        <f t="shared" si="32"/>
        <v>0</v>
      </c>
      <c r="U381" s="37">
        <f t="shared" si="32"/>
        <v>0</v>
      </c>
      <c r="V381" s="37">
        <f t="shared" si="32"/>
        <v>0</v>
      </c>
      <c r="W381" s="37">
        <f t="shared" si="32"/>
        <v>0</v>
      </c>
      <c r="X381" s="37">
        <f t="shared" si="32"/>
        <v>0</v>
      </c>
      <c r="Y381" s="37">
        <f t="shared" si="32"/>
        <v>0</v>
      </c>
      <c r="Z381" s="37">
        <f t="shared" si="32"/>
        <v>0</v>
      </c>
      <c r="AA381" s="37">
        <f t="shared" si="32"/>
        <v>0</v>
      </c>
      <c r="AB381" s="37">
        <f t="shared" si="32"/>
        <v>0</v>
      </c>
      <c r="AC381" s="37">
        <f t="shared" si="32"/>
        <v>0</v>
      </c>
      <c r="AD381" s="37">
        <f t="shared" si="32"/>
        <v>0</v>
      </c>
      <c r="AE381" s="37">
        <f t="shared" si="32"/>
        <v>0</v>
      </c>
      <c r="AF381" s="37">
        <f t="shared" si="32"/>
        <v>0</v>
      </c>
      <c r="AG381" s="37">
        <f t="shared" si="32"/>
        <v>0</v>
      </c>
      <c r="AH381" s="37">
        <f t="shared" si="32"/>
        <v>0</v>
      </c>
      <c r="AI381" s="37">
        <f t="shared" si="32"/>
        <v>0</v>
      </c>
      <c r="AJ381" s="37">
        <f t="shared" si="32"/>
        <v>0</v>
      </c>
      <c r="AK381" s="37">
        <f t="shared" si="32"/>
        <v>7500</v>
      </c>
      <c r="AL381" s="37">
        <f t="shared" si="32"/>
        <v>0</v>
      </c>
      <c r="AM381" s="37">
        <f t="shared" si="32"/>
        <v>0</v>
      </c>
      <c r="AN381" s="37">
        <f t="shared" si="32"/>
        <v>0</v>
      </c>
      <c r="AO381" s="37">
        <f t="shared" si="32"/>
        <v>3607.7200000000003</v>
      </c>
      <c r="AP381" s="37">
        <f t="shared" si="32"/>
        <v>0</v>
      </c>
      <c r="AQ381" s="37">
        <f t="shared" si="32"/>
        <v>0</v>
      </c>
      <c r="AR381" s="37">
        <f t="shared" si="32"/>
        <v>0</v>
      </c>
      <c r="AS381" s="37">
        <f t="shared" si="32"/>
        <v>0</v>
      </c>
      <c r="AT381" s="37">
        <f t="shared" si="32"/>
        <v>0</v>
      </c>
      <c r="AU381" s="37">
        <f t="shared" si="32"/>
        <v>0</v>
      </c>
      <c r="AV381" s="37">
        <f t="shared" si="32"/>
        <v>11107.72</v>
      </c>
      <c r="AW381" s="19"/>
    </row>
    <row r="382" spans="1:49" x14ac:dyDescent="0.25">
      <c r="A382" s="46">
        <v>44901</v>
      </c>
      <c r="B382" s="29">
        <v>20</v>
      </c>
      <c r="C382" s="30"/>
      <c r="D382" s="30"/>
      <c r="E382" s="28"/>
      <c r="F382" s="28"/>
      <c r="G382" s="28"/>
      <c r="H382" s="28"/>
      <c r="I382" s="28"/>
      <c r="J382" s="28"/>
      <c r="K382" s="31">
        <f t="shared" si="31"/>
        <v>20</v>
      </c>
      <c r="L382" s="32"/>
      <c r="M382" s="32"/>
      <c r="N382" s="32"/>
      <c r="O382" s="32"/>
      <c r="P382" s="32"/>
      <c r="Q382" s="32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18">
        <f t="shared" si="28"/>
        <v>0</v>
      </c>
      <c r="AW382" s="19">
        <f>AW380+K382-AV382</f>
        <v>144417.44999999998</v>
      </c>
    </row>
    <row r="383" spans="1:49" x14ac:dyDescent="0.25">
      <c r="A383" s="18"/>
      <c r="B383" s="14">
        <v>20</v>
      </c>
      <c r="C383" s="15"/>
      <c r="D383" s="15"/>
      <c r="E383" s="18"/>
      <c r="F383" s="18"/>
      <c r="G383" s="18"/>
      <c r="H383" s="18"/>
      <c r="I383" s="18"/>
      <c r="J383" s="18"/>
      <c r="K383" s="16">
        <f t="shared" si="31"/>
        <v>20</v>
      </c>
      <c r="L383" s="17"/>
      <c r="M383" s="17"/>
      <c r="N383" s="17"/>
      <c r="O383" s="17"/>
      <c r="P383" s="17"/>
      <c r="Q383" s="17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8">
        <f t="shared" si="28"/>
        <v>0</v>
      </c>
      <c r="AW383" s="19">
        <f t="shared" si="29"/>
        <v>144437.44999999998</v>
      </c>
    </row>
    <row r="384" spans="1:49" x14ac:dyDescent="0.25">
      <c r="A384" s="13">
        <v>44905</v>
      </c>
      <c r="B384" s="14">
        <v>70</v>
      </c>
      <c r="C384" s="15"/>
      <c r="D384" s="15"/>
      <c r="E384" s="18"/>
      <c r="F384" s="18"/>
      <c r="G384" s="18"/>
      <c r="H384" s="18"/>
      <c r="I384" s="18"/>
      <c r="J384" s="18"/>
      <c r="K384" s="16">
        <f t="shared" si="31"/>
        <v>70</v>
      </c>
      <c r="L384" s="17"/>
      <c r="M384" s="17"/>
      <c r="N384" s="17"/>
      <c r="O384" s="17"/>
      <c r="P384" s="17"/>
      <c r="Q384" s="17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8">
        <f t="shared" si="28"/>
        <v>0</v>
      </c>
      <c r="AW384" s="19">
        <f t="shared" si="29"/>
        <v>144507.44999999998</v>
      </c>
    </row>
    <row r="385" spans="1:49" x14ac:dyDescent="0.25">
      <c r="A385" s="13">
        <v>44908</v>
      </c>
      <c r="B385" s="14">
        <v>20</v>
      </c>
      <c r="C385" s="15"/>
      <c r="D385" s="15"/>
      <c r="E385" s="18"/>
      <c r="F385" s="18"/>
      <c r="G385" s="18"/>
      <c r="H385" s="18"/>
      <c r="I385" s="18"/>
      <c r="J385" s="18"/>
      <c r="K385" s="16">
        <f t="shared" si="31"/>
        <v>20</v>
      </c>
      <c r="L385" s="17"/>
      <c r="M385" s="17"/>
      <c r="N385" s="17"/>
      <c r="O385" s="17"/>
      <c r="P385" s="17"/>
      <c r="Q385" s="17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8">
        <f t="shared" si="28"/>
        <v>0</v>
      </c>
      <c r="AW385" s="19">
        <f t="shared" si="29"/>
        <v>144527.44999999998</v>
      </c>
    </row>
    <row r="386" spans="1:49" x14ac:dyDescent="0.25">
      <c r="A386" s="13"/>
      <c r="B386" s="14">
        <v>20</v>
      </c>
      <c r="C386" s="15"/>
      <c r="D386" s="15"/>
      <c r="E386" s="18"/>
      <c r="F386" s="18"/>
      <c r="G386" s="18"/>
      <c r="H386" s="18"/>
      <c r="I386" s="18"/>
      <c r="J386" s="18"/>
      <c r="K386" s="16">
        <f t="shared" ref="K386:K429" si="33">SUM(B386:J386)</f>
        <v>20</v>
      </c>
      <c r="L386" s="17"/>
      <c r="M386" s="17"/>
      <c r="N386" s="17"/>
      <c r="O386" s="17"/>
      <c r="P386" s="17"/>
      <c r="Q386" s="17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8">
        <f t="shared" ref="AV386:AV429" si="34">SUM(L386:AU386)</f>
        <v>0</v>
      </c>
      <c r="AW386" s="19">
        <f t="shared" si="29"/>
        <v>144547.44999999998</v>
      </c>
    </row>
    <row r="387" spans="1:49" x14ac:dyDescent="0.25">
      <c r="A387" s="13"/>
      <c r="B387" s="14">
        <v>30</v>
      </c>
      <c r="C387" s="15"/>
      <c r="D387" s="15"/>
      <c r="E387" s="18"/>
      <c r="F387" s="18"/>
      <c r="G387" s="18"/>
      <c r="H387" s="18"/>
      <c r="I387" s="18"/>
      <c r="J387" s="18"/>
      <c r="K387" s="16">
        <f t="shared" si="33"/>
        <v>30</v>
      </c>
      <c r="L387" s="17"/>
      <c r="M387" s="17"/>
      <c r="N387" s="17"/>
      <c r="O387" s="17"/>
      <c r="P387" s="17"/>
      <c r="Q387" s="17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8">
        <f t="shared" si="34"/>
        <v>0</v>
      </c>
      <c r="AW387" s="19">
        <f t="shared" si="29"/>
        <v>144577.44999999998</v>
      </c>
    </row>
    <row r="388" spans="1:49" x14ac:dyDescent="0.25">
      <c r="A388" s="13">
        <v>44911</v>
      </c>
      <c r="B388" s="14">
        <v>1000</v>
      </c>
      <c r="C388" s="15"/>
      <c r="D388" s="15"/>
      <c r="E388" s="18"/>
      <c r="F388" s="18"/>
      <c r="G388" s="18"/>
      <c r="H388" s="18"/>
      <c r="I388" s="18"/>
      <c r="J388" s="18"/>
      <c r="K388" s="16">
        <f t="shared" si="33"/>
        <v>1000</v>
      </c>
      <c r="L388" s="17"/>
      <c r="M388" s="17"/>
      <c r="N388" s="17"/>
      <c r="O388" s="17"/>
      <c r="P388" s="17"/>
      <c r="Q388" s="17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8">
        <f t="shared" si="34"/>
        <v>0</v>
      </c>
      <c r="AW388" s="19">
        <f t="shared" si="29"/>
        <v>145577.44999999998</v>
      </c>
    </row>
    <row r="389" spans="1:49" x14ac:dyDescent="0.25">
      <c r="A389" s="13">
        <v>44913</v>
      </c>
      <c r="B389" s="14">
        <v>10</v>
      </c>
      <c r="C389" s="15"/>
      <c r="D389" s="15"/>
      <c r="E389" s="18"/>
      <c r="F389" s="18"/>
      <c r="G389" s="18"/>
      <c r="H389" s="18"/>
      <c r="I389" s="18"/>
      <c r="J389" s="18"/>
      <c r="K389" s="16">
        <f t="shared" si="33"/>
        <v>10</v>
      </c>
      <c r="L389" s="17"/>
      <c r="M389" s="17"/>
      <c r="N389" s="17"/>
      <c r="O389" s="17"/>
      <c r="P389" s="17"/>
      <c r="Q389" s="17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8">
        <f t="shared" si="34"/>
        <v>0</v>
      </c>
      <c r="AW389" s="19">
        <f t="shared" si="29"/>
        <v>145587.44999999998</v>
      </c>
    </row>
    <row r="390" spans="1:49" x14ac:dyDescent="0.25">
      <c r="A390" s="13">
        <v>44915</v>
      </c>
      <c r="B390" s="14">
        <v>50</v>
      </c>
      <c r="C390" s="15"/>
      <c r="D390" s="15"/>
      <c r="E390" s="18"/>
      <c r="F390" s="18"/>
      <c r="G390" s="18"/>
      <c r="H390" s="18"/>
      <c r="I390" s="18"/>
      <c r="J390" s="18"/>
      <c r="K390" s="16">
        <f t="shared" si="33"/>
        <v>50</v>
      </c>
      <c r="L390" s="17"/>
      <c r="M390" s="17"/>
      <c r="N390" s="17"/>
      <c r="O390" s="17"/>
      <c r="P390" s="17"/>
      <c r="Q390" s="17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8">
        <f t="shared" si="34"/>
        <v>0</v>
      </c>
      <c r="AW390" s="19">
        <f t="shared" si="29"/>
        <v>145637.44999999998</v>
      </c>
    </row>
    <row r="391" spans="1:49" x14ac:dyDescent="0.25">
      <c r="A391" s="13"/>
      <c r="B391" s="14">
        <v>12.5</v>
      </c>
      <c r="C391" s="15"/>
      <c r="D391" s="15"/>
      <c r="E391" s="18"/>
      <c r="F391" s="18"/>
      <c r="G391" s="18"/>
      <c r="H391" s="18"/>
      <c r="I391" s="18"/>
      <c r="J391" s="18"/>
      <c r="K391" s="16">
        <f t="shared" si="33"/>
        <v>12.5</v>
      </c>
      <c r="L391" s="17"/>
      <c r="M391" s="17"/>
      <c r="N391" s="17"/>
      <c r="O391" s="17"/>
      <c r="P391" s="17"/>
      <c r="Q391" s="17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8">
        <f t="shared" si="34"/>
        <v>0</v>
      </c>
      <c r="AW391" s="19">
        <f t="shared" si="29"/>
        <v>145649.94999999998</v>
      </c>
    </row>
    <row r="392" spans="1:49" x14ac:dyDescent="0.25">
      <c r="A392" s="13"/>
      <c r="B392" s="14">
        <v>5</v>
      </c>
      <c r="C392" s="15"/>
      <c r="D392" s="15"/>
      <c r="E392" s="18"/>
      <c r="F392" s="18"/>
      <c r="G392" s="18"/>
      <c r="H392" s="18"/>
      <c r="I392" s="18"/>
      <c r="J392" s="18"/>
      <c r="K392" s="16">
        <f t="shared" si="33"/>
        <v>5</v>
      </c>
      <c r="L392" s="17"/>
      <c r="M392" s="17"/>
      <c r="N392" s="17"/>
      <c r="O392" s="17"/>
      <c r="P392" s="17"/>
      <c r="Q392" s="17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8">
        <f t="shared" si="34"/>
        <v>0</v>
      </c>
      <c r="AW392" s="19">
        <f t="shared" si="29"/>
        <v>145654.94999999998</v>
      </c>
    </row>
    <row r="393" spans="1:49" x14ac:dyDescent="0.25">
      <c r="A393" s="13"/>
      <c r="B393" s="14">
        <v>100</v>
      </c>
      <c r="C393" s="15"/>
      <c r="D393" s="15"/>
      <c r="E393" s="18"/>
      <c r="F393" s="18"/>
      <c r="G393" s="18"/>
      <c r="H393" s="18"/>
      <c r="I393" s="18"/>
      <c r="J393" s="18"/>
      <c r="K393" s="16">
        <f t="shared" si="33"/>
        <v>100</v>
      </c>
      <c r="L393" s="17"/>
      <c r="M393" s="17"/>
      <c r="N393" s="17"/>
      <c r="O393" s="17"/>
      <c r="P393" s="17"/>
      <c r="Q393" s="17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8">
        <f t="shared" si="34"/>
        <v>0</v>
      </c>
      <c r="AW393" s="19">
        <f t="shared" si="29"/>
        <v>145754.94999999998</v>
      </c>
    </row>
    <row r="394" spans="1:49" x14ac:dyDescent="0.25">
      <c r="A394" s="13"/>
      <c r="B394" s="14">
        <v>20</v>
      </c>
      <c r="C394" s="15"/>
      <c r="D394" s="15"/>
      <c r="E394" s="18"/>
      <c r="F394" s="18"/>
      <c r="G394" s="18"/>
      <c r="H394" s="18"/>
      <c r="I394" s="18"/>
      <c r="J394" s="18"/>
      <c r="K394" s="16">
        <f t="shared" si="33"/>
        <v>20</v>
      </c>
      <c r="L394" s="17"/>
      <c r="M394" s="17"/>
      <c r="N394" s="17"/>
      <c r="O394" s="17"/>
      <c r="P394" s="17"/>
      <c r="Q394" s="17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8">
        <f t="shared" si="34"/>
        <v>0</v>
      </c>
      <c r="AW394" s="19">
        <f t="shared" si="29"/>
        <v>145774.94999999998</v>
      </c>
    </row>
    <row r="395" spans="1:49" x14ac:dyDescent="0.25">
      <c r="A395" s="13"/>
      <c r="B395" s="14">
        <v>20</v>
      </c>
      <c r="C395" s="15"/>
      <c r="D395" s="15"/>
      <c r="E395" s="18"/>
      <c r="F395" s="18"/>
      <c r="G395" s="18"/>
      <c r="H395" s="18"/>
      <c r="I395" s="18"/>
      <c r="J395" s="18"/>
      <c r="K395" s="16">
        <f t="shared" si="33"/>
        <v>20</v>
      </c>
      <c r="L395" s="17"/>
      <c r="M395" s="17"/>
      <c r="N395" s="17"/>
      <c r="O395" s="17"/>
      <c r="P395" s="17"/>
      <c r="Q395" s="17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8">
        <f t="shared" si="34"/>
        <v>0</v>
      </c>
      <c r="AW395" s="19">
        <f t="shared" si="29"/>
        <v>145794.94999999998</v>
      </c>
    </row>
    <row r="396" spans="1:49" x14ac:dyDescent="0.25">
      <c r="A396" s="13">
        <v>44916</v>
      </c>
      <c r="B396" s="14"/>
      <c r="C396" s="15">
        <v>1765</v>
      </c>
      <c r="D396" s="15"/>
      <c r="E396" s="18"/>
      <c r="F396" s="18"/>
      <c r="G396" s="18"/>
      <c r="H396" s="18"/>
      <c r="I396" s="18"/>
      <c r="J396" s="18"/>
      <c r="K396" s="16">
        <f t="shared" si="33"/>
        <v>1765</v>
      </c>
      <c r="L396" s="17"/>
      <c r="M396" s="17"/>
      <c r="N396" s="17"/>
      <c r="O396" s="17"/>
      <c r="P396" s="17"/>
      <c r="Q396" s="17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>
        <v>4400</v>
      </c>
      <c r="AQ396" s="15"/>
      <c r="AR396" s="15"/>
      <c r="AS396" s="15"/>
      <c r="AT396" s="15"/>
      <c r="AU396" s="15"/>
      <c r="AV396" s="18">
        <f t="shared" si="34"/>
        <v>4400</v>
      </c>
      <c r="AW396" s="19">
        <f t="shared" si="29"/>
        <v>143159.94999999998</v>
      </c>
    </row>
    <row r="397" spans="1:49" x14ac:dyDescent="0.25">
      <c r="A397" s="13">
        <v>44924</v>
      </c>
      <c r="B397" s="14">
        <v>20</v>
      </c>
      <c r="C397" s="15"/>
      <c r="D397" s="15"/>
      <c r="E397" s="18"/>
      <c r="F397" s="18"/>
      <c r="G397" s="18"/>
      <c r="H397" s="18"/>
      <c r="I397" s="18"/>
      <c r="J397" s="18"/>
      <c r="K397" s="16">
        <f t="shared" si="33"/>
        <v>20</v>
      </c>
      <c r="L397" s="17"/>
      <c r="M397" s="17"/>
      <c r="N397" s="17"/>
      <c r="O397" s="17"/>
      <c r="P397" s="17"/>
      <c r="Q397" s="17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8">
        <f t="shared" si="34"/>
        <v>0</v>
      </c>
      <c r="AW397" s="19">
        <f t="shared" si="29"/>
        <v>143179.94999999998</v>
      </c>
    </row>
    <row r="398" spans="1:49" x14ac:dyDescent="0.25">
      <c r="A398" s="45"/>
      <c r="B398" s="23">
        <v>20</v>
      </c>
      <c r="C398" s="24"/>
      <c r="D398" s="24"/>
      <c r="E398" s="22"/>
      <c r="F398" s="22"/>
      <c r="G398" s="22"/>
      <c r="H398" s="22"/>
      <c r="I398" s="22"/>
      <c r="J398" s="22"/>
      <c r="K398" s="25">
        <f t="shared" si="33"/>
        <v>20</v>
      </c>
      <c r="L398" s="26"/>
      <c r="M398" s="26"/>
      <c r="N398" s="26"/>
      <c r="O398" s="26"/>
      <c r="P398" s="26"/>
      <c r="Q398" s="26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>
        <v>250</v>
      </c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18">
        <f t="shared" si="34"/>
        <v>250</v>
      </c>
      <c r="AW398" s="19">
        <f t="shared" si="29"/>
        <v>142949.94999999998</v>
      </c>
    </row>
    <row r="399" spans="1:49" x14ac:dyDescent="0.25">
      <c r="A399" s="51"/>
      <c r="B399" s="37">
        <f>SUM(B382:B398)</f>
        <v>1437.5</v>
      </c>
      <c r="C399" s="37">
        <f t="shared" ref="C399:AV399" si="35">SUM(C382:C398)</f>
        <v>1765</v>
      </c>
      <c r="D399" s="37">
        <f t="shared" si="35"/>
        <v>0</v>
      </c>
      <c r="E399" s="37">
        <f t="shared" si="35"/>
        <v>0</v>
      </c>
      <c r="F399" s="37">
        <f t="shared" si="35"/>
        <v>0</v>
      </c>
      <c r="G399" s="37">
        <f t="shared" si="35"/>
        <v>0</v>
      </c>
      <c r="H399" s="37">
        <f t="shared" si="35"/>
        <v>0</v>
      </c>
      <c r="I399" s="37">
        <f t="shared" si="35"/>
        <v>0</v>
      </c>
      <c r="J399" s="37">
        <f t="shared" si="35"/>
        <v>0</v>
      </c>
      <c r="K399" s="37">
        <f t="shared" si="35"/>
        <v>3202.5</v>
      </c>
      <c r="L399" s="37">
        <f t="shared" si="35"/>
        <v>0</v>
      </c>
      <c r="M399" s="37">
        <f t="shared" si="35"/>
        <v>0</v>
      </c>
      <c r="N399" s="37">
        <f t="shared" si="35"/>
        <v>0</v>
      </c>
      <c r="O399" s="37">
        <f t="shared" si="35"/>
        <v>0</v>
      </c>
      <c r="P399" s="37">
        <f t="shared" si="35"/>
        <v>0</v>
      </c>
      <c r="Q399" s="37">
        <f t="shared" si="35"/>
        <v>0</v>
      </c>
      <c r="R399" s="37">
        <f t="shared" si="35"/>
        <v>0</v>
      </c>
      <c r="S399" s="37">
        <f t="shared" si="35"/>
        <v>0</v>
      </c>
      <c r="T399" s="37">
        <f t="shared" si="35"/>
        <v>0</v>
      </c>
      <c r="U399" s="37">
        <f t="shared" si="35"/>
        <v>0</v>
      </c>
      <c r="V399" s="37">
        <f t="shared" si="35"/>
        <v>0</v>
      </c>
      <c r="W399" s="37">
        <f t="shared" si="35"/>
        <v>0</v>
      </c>
      <c r="X399" s="37">
        <f t="shared" si="35"/>
        <v>0</v>
      </c>
      <c r="Y399" s="37">
        <f t="shared" si="35"/>
        <v>0</v>
      </c>
      <c r="Z399" s="37">
        <f t="shared" si="35"/>
        <v>0</v>
      </c>
      <c r="AA399" s="37">
        <f t="shared" si="35"/>
        <v>0</v>
      </c>
      <c r="AB399" s="37">
        <f t="shared" si="35"/>
        <v>0</v>
      </c>
      <c r="AC399" s="37">
        <f t="shared" si="35"/>
        <v>0</v>
      </c>
      <c r="AD399" s="37">
        <f t="shared" si="35"/>
        <v>0</v>
      </c>
      <c r="AE399" s="37">
        <f t="shared" si="35"/>
        <v>250</v>
      </c>
      <c r="AF399" s="37">
        <f t="shared" si="35"/>
        <v>0</v>
      </c>
      <c r="AG399" s="37">
        <f t="shared" si="35"/>
        <v>0</v>
      </c>
      <c r="AH399" s="37">
        <f t="shared" si="35"/>
        <v>0</v>
      </c>
      <c r="AI399" s="37">
        <f t="shared" si="35"/>
        <v>0</v>
      </c>
      <c r="AJ399" s="37">
        <f t="shared" si="35"/>
        <v>0</v>
      </c>
      <c r="AK399" s="37">
        <f t="shared" si="35"/>
        <v>0</v>
      </c>
      <c r="AL399" s="37">
        <f t="shared" si="35"/>
        <v>0</v>
      </c>
      <c r="AM399" s="37">
        <f t="shared" si="35"/>
        <v>0</v>
      </c>
      <c r="AN399" s="37">
        <f t="shared" si="35"/>
        <v>0</v>
      </c>
      <c r="AO399" s="37">
        <f t="shared" si="35"/>
        <v>0</v>
      </c>
      <c r="AP399" s="37">
        <f t="shared" si="35"/>
        <v>4400</v>
      </c>
      <c r="AQ399" s="37">
        <f t="shared" si="35"/>
        <v>0</v>
      </c>
      <c r="AR399" s="37">
        <f t="shared" si="35"/>
        <v>0</v>
      </c>
      <c r="AS399" s="37">
        <f t="shared" si="35"/>
        <v>0</v>
      </c>
      <c r="AT399" s="37">
        <f t="shared" si="35"/>
        <v>0</v>
      </c>
      <c r="AU399" s="37">
        <f t="shared" si="35"/>
        <v>0</v>
      </c>
      <c r="AV399" s="37">
        <f t="shared" si="35"/>
        <v>4650</v>
      </c>
      <c r="AW399" s="19">
        <f t="shared" si="29"/>
        <v>141502.44999999998</v>
      </c>
    </row>
    <row r="400" spans="1:49" x14ac:dyDescent="0.25">
      <c r="A400" s="46"/>
      <c r="B400" s="29"/>
      <c r="C400" s="30"/>
      <c r="D400" s="30"/>
      <c r="E400" s="28"/>
      <c r="F400" s="28"/>
      <c r="G400" s="28"/>
      <c r="H400" s="28"/>
      <c r="I400" s="28"/>
      <c r="J400" s="28"/>
      <c r="K400" s="31">
        <f t="shared" si="33"/>
        <v>0</v>
      </c>
      <c r="L400" s="32"/>
      <c r="M400" s="32"/>
      <c r="N400" s="32"/>
      <c r="O400" s="32"/>
      <c r="P400" s="32"/>
      <c r="Q400" s="32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18">
        <f t="shared" si="34"/>
        <v>0</v>
      </c>
      <c r="AW400" s="19"/>
    </row>
    <row r="401" spans="1:49" x14ac:dyDescent="0.25">
      <c r="A401" s="111" t="s">
        <v>182</v>
      </c>
      <c r="B401" s="14">
        <f>B230+B267+B306+B352+B381+B399</f>
        <v>19408.57</v>
      </c>
      <c r="C401" s="14">
        <f t="shared" ref="C401:AV401" si="36">C230+C267+C306+C352+C381+C399</f>
        <v>6002.52</v>
      </c>
      <c r="D401" s="14">
        <f t="shared" si="36"/>
        <v>44</v>
      </c>
      <c r="E401" s="14">
        <f t="shared" si="36"/>
        <v>109683.79000000001</v>
      </c>
      <c r="F401" s="14">
        <f t="shared" si="36"/>
        <v>315.48</v>
      </c>
      <c r="G401" s="14">
        <f t="shared" si="36"/>
        <v>0</v>
      </c>
      <c r="H401" s="14">
        <f t="shared" si="36"/>
        <v>10500</v>
      </c>
      <c r="I401" s="14">
        <f t="shared" si="36"/>
        <v>0.18</v>
      </c>
      <c r="J401" s="14">
        <f t="shared" si="36"/>
        <v>0</v>
      </c>
      <c r="K401" s="14">
        <f t="shared" si="36"/>
        <v>145954.54</v>
      </c>
      <c r="L401" s="14">
        <f t="shared" si="36"/>
        <v>6151</v>
      </c>
      <c r="M401" s="14">
        <f t="shared" si="36"/>
        <v>2090</v>
      </c>
      <c r="N401" s="14">
        <f t="shared" si="36"/>
        <v>0</v>
      </c>
      <c r="O401" s="14">
        <f t="shared" si="36"/>
        <v>0</v>
      </c>
      <c r="P401" s="14">
        <f t="shared" si="36"/>
        <v>0</v>
      </c>
      <c r="Q401" s="14">
        <f t="shared" si="36"/>
        <v>0</v>
      </c>
      <c r="R401" s="14">
        <f t="shared" si="36"/>
        <v>0</v>
      </c>
      <c r="S401" s="14">
        <f t="shared" si="36"/>
        <v>0</v>
      </c>
      <c r="T401" s="14">
        <f t="shared" si="36"/>
        <v>0</v>
      </c>
      <c r="U401" s="14">
        <f t="shared" si="36"/>
        <v>471.93</v>
      </c>
      <c r="V401" s="14">
        <f t="shared" si="36"/>
        <v>547</v>
      </c>
      <c r="W401" s="14">
        <f t="shared" si="36"/>
        <v>0</v>
      </c>
      <c r="X401" s="14">
        <f t="shared" si="36"/>
        <v>44.84</v>
      </c>
      <c r="Y401" s="14">
        <f t="shared" si="36"/>
        <v>869.4</v>
      </c>
      <c r="Z401" s="14">
        <f t="shared" si="36"/>
        <v>0</v>
      </c>
      <c r="AA401" s="14">
        <f t="shared" si="36"/>
        <v>1793.6</v>
      </c>
      <c r="AB401" s="14">
        <f t="shared" si="36"/>
        <v>0</v>
      </c>
      <c r="AC401" s="14">
        <f t="shared" si="36"/>
        <v>0</v>
      </c>
      <c r="AD401" s="14">
        <f t="shared" si="36"/>
        <v>1612.54</v>
      </c>
      <c r="AE401" s="14">
        <f t="shared" si="36"/>
        <v>250</v>
      </c>
      <c r="AF401" s="14">
        <f t="shared" si="36"/>
        <v>0</v>
      </c>
      <c r="AG401" s="14">
        <f t="shared" si="36"/>
        <v>0</v>
      </c>
      <c r="AH401" s="14">
        <f t="shared" si="36"/>
        <v>0</v>
      </c>
      <c r="AI401" s="14">
        <f t="shared" si="36"/>
        <v>135</v>
      </c>
      <c r="AJ401" s="14">
        <f t="shared" si="36"/>
        <v>0</v>
      </c>
      <c r="AK401" s="14">
        <f t="shared" si="36"/>
        <v>7500</v>
      </c>
      <c r="AL401" s="14">
        <f t="shared" si="36"/>
        <v>0</v>
      </c>
      <c r="AM401" s="14">
        <f t="shared" si="36"/>
        <v>0</v>
      </c>
      <c r="AN401" s="14">
        <f t="shared" si="36"/>
        <v>0</v>
      </c>
      <c r="AO401" s="14">
        <f t="shared" si="36"/>
        <v>4139.5</v>
      </c>
      <c r="AP401" s="14">
        <f t="shared" si="36"/>
        <v>4400</v>
      </c>
      <c r="AQ401" s="14">
        <f t="shared" si="36"/>
        <v>264</v>
      </c>
      <c r="AR401" s="14">
        <f t="shared" si="36"/>
        <v>0</v>
      </c>
      <c r="AS401" s="14">
        <f t="shared" si="36"/>
        <v>0</v>
      </c>
      <c r="AT401" s="14">
        <f t="shared" si="36"/>
        <v>191.15</v>
      </c>
      <c r="AU401" s="14">
        <f t="shared" si="36"/>
        <v>0</v>
      </c>
      <c r="AV401" s="14">
        <f t="shared" si="36"/>
        <v>30459.96</v>
      </c>
      <c r="AW401" s="19"/>
    </row>
    <row r="402" spans="1:49" x14ac:dyDescent="0.25">
      <c r="A402" s="13"/>
      <c r="B402" s="14"/>
      <c r="C402" s="15"/>
      <c r="D402" s="15"/>
      <c r="E402" s="18"/>
      <c r="F402" s="18"/>
      <c r="G402" s="18"/>
      <c r="H402" s="18"/>
      <c r="I402" s="18"/>
      <c r="J402" s="18"/>
      <c r="K402" s="16">
        <f t="shared" si="33"/>
        <v>0</v>
      </c>
      <c r="L402" s="17"/>
      <c r="M402" s="17"/>
      <c r="N402" s="17"/>
      <c r="O402" s="17"/>
      <c r="P402" s="17"/>
      <c r="Q402" s="17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8">
        <f t="shared" si="34"/>
        <v>0</v>
      </c>
      <c r="AW402" s="19">
        <f t="shared" si="29"/>
        <v>0</v>
      </c>
    </row>
    <row r="403" spans="1:49" x14ac:dyDescent="0.25">
      <c r="A403" s="111" t="s">
        <v>183</v>
      </c>
      <c r="B403" s="112">
        <f>B189+B401</f>
        <v>78989.889999999985</v>
      </c>
      <c r="C403" s="112">
        <f t="shared" ref="C403:AV403" si="37">C189+C401</f>
        <v>50796.01999999999</v>
      </c>
      <c r="D403" s="112">
        <f t="shared" si="37"/>
        <v>496</v>
      </c>
      <c r="E403" s="112">
        <f t="shared" si="37"/>
        <v>115683.79000000001</v>
      </c>
      <c r="F403" s="112">
        <f t="shared" si="37"/>
        <v>315.48</v>
      </c>
      <c r="G403" s="112">
        <f t="shared" si="37"/>
        <v>4014</v>
      </c>
      <c r="H403" s="112">
        <f t="shared" si="37"/>
        <v>10500</v>
      </c>
      <c r="I403" s="112">
        <f t="shared" si="37"/>
        <v>0.18</v>
      </c>
      <c r="J403" s="112">
        <f t="shared" si="37"/>
        <v>0</v>
      </c>
      <c r="K403" s="112">
        <f t="shared" si="37"/>
        <v>260795.36</v>
      </c>
      <c r="L403" s="112">
        <f t="shared" si="37"/>
        <v>10251</v>
      </c>
      <c r="M403" s="112">
        <f t="shared" si="37"/>
        <v>2090</v>
      </c>
      <c r="N403" s="112">
        <f t="shared" si="37"/>
        <v>0</v>
      </c>
      <c r="O403" s="112">
        <f t="shared" si="37"/>
        <v>9000</v>
      </c>
      <c r="P403" s="112">
        <f t="shared" si="37"/>
        <v>24</v>
      </c>
      <c r="Q403" s="112">
        <f t="shared" si="37"/>
        <v>0</v>
      </c>
      <c r="R403" s="112">
        <f t="shared" si="37"/>
        <v>2580</v>
      </c>
      <c r="S403" s="112">
        <f t="shared" si="37"/>
        <v>0</v>
      </c>
      <c r="T403" s="112">
        <f t="shared" si="37"/>
        <v>1324.04</v>
      </c>
      <c r="U403" s="112">
        <f t="shared" si="37"/>
        <v>9943.8499999999985</v>
      </c>
      <c r="V403" s="112">
        <f t="shared" si="37"/>
        <v>547</v>
      </c>
      <c r="W403" s="112">
        <f t="shared" si="37"/>
        <v>318.2</v>
      </c>
      <c r="X403" s="112">
        <f t="shared" si="37"/>
        <v>643</v>
      </c>
      <c r="Y403" s="112">
        <f t="shared" si="37"/>
        <v>1441.4</v>
      </c>
      <c r="Z403" s="112">
        <f t="shared" si="37"/>
        <v>213.36</v>
      </c>
      <c r="AA403" s="112">
        <f t="shared" si="37"/>
        <v>2821.56</v>
      </c>
      <c r="AB403" s="112">
        <f t="shared" si="37"/>
        <v>0</v>
      </c>
      <c r="AC403" s="112">
        <f t="shared" si="37"/>
        <v>0</v>
      </c>
      <c r="AD403" s="112">
        <f t="shared" si="37"/>
        <v>2700.54</v>
      </c>
      <c r="AE403" s="112">
        <f t="shared" si="37"/>
        <v>2810</v>
      </c>
      <c r="AF403" s="112">
        <f t="shared" si="37"/>
        <v>974.2</v>
      </c>
      <c r="AG403" s="112">
        <f t="shared" si="37"/>
        <v>0</v>
      </c>
      <c r="AH403" s="112">
        <f t="shared" si="37"/>
        <v>0</v>
      </c>
      <c r="AI403" s="112">
        <f t="shared" si="37"/>
        <v>675</v>
      </c>
      <c r="AJ403" s="112">
        <f t="shared" si="37"/>
        <v>0</v>
      </c>
      <c r="AK403" s="112">
        <f t="shared" si="37"/>
        <v>22500</v>
      </c>
      <c r="AL403" s="112">
        <f t="shared" si="37"/>
        <v>4400</v>
      </c>
      <c r="AM403" s="112">
        <f t="shared" si="37"/>
        <v>0</v>
      </c>
      <c r="AN403" s="112">
        <f t="shared" si="37"/>
        <v>5800</v>
      </c>
      <c r="AO403" s="112">
        <f t="shared" si="37"/>
        <v>13685.439999999999</v>
      </c>
      <c r="AP403" s="112">
        <f t="shared" si="37"/>
        <v>4400</v>
      </c>
      <c r="AQ403" s="112">
        <f t="shared" si="37"/>
        <v>1056</v>
      </c>
      <c r="AR403" s="112">
        <f t="shared" si="37"/>
        <v>0</v>
      </c>
      <c r="AS403" s="112">
        <f t="shared" si="37"/>
        <v>0</v>
      </c>
      <c r="AT403" s="112">
        <f t="shared" si="37"/>
        <v>987.4899999999999</v>
      </c>
      <c r="AU403" s="112">
        <f t="shared" si="37"/>
        <v>0</v>
      </c>
      <c r="AV403" s="112">
        <f t="shared" si="37"/>
        <v>101186.07999999999</v>
      </c>
      <c r="AW403" s="19">
        <f t="shared" ref="AW403:AW429" si="38">AW402+K403-AV403</f>
        <v>159609.28</v>
      </c>
    </row>
    <row r="404" spans="1:49" x14ac:dyDescent="0.25">
      <c r="A404" s="13"/>
      <c r="B404" s="14"/>
      <c r="C404" s="15"/>
      <c r="D404" s="15"/>
      <c r="E404" s="18"/>
      <c r="F404" s="18"/>
      <c r="G404" s="18"/>
      <c r="H404" s="18"/>
      <c r="I404" s="18"/>
      <c r="J404" s="18"/>
      <c r="K404" s="16">
        <f>SUM(B403:J403)</f>
        <v>260795.36</v>
      </c>
      <c r="L404" s="17"/>
      <c r="M404" s="17"/>
      <c r="N404" s="17"/>
      <c r="O404" s="17"/>
      <c r="P404" s="17"/>
      <c r="Q404" s="17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8">
        <f>SUM(L403:AU403)</f>
        <v>101186.08</v>
      </c>
      <c r="AW404" s="19">
        <f t="shared" si="38"/>
        <v>319218.56</v>
      </c>
    </row>
    <row r="405" spans="1:49" x14ac:dyDescent="0.25">
      <c r="A405" s="13"/>
      <c r="B405" s="14">
        <f>B37+B58+B88+B112+B155+B188+B230+B267+B306+B352+B381+B399</f>
        <v>49199.229999999996</v>
      </c>
      <c r="C405" s="14">
        <f t="shared" ref="C405:J405" si="39">C37+C58+C88+C112+C155+C188+C230+C267+C306+C352+C381+C399</f>
        <v>28399.269999999997</v>
      </c>
      <c r="D405" s="14">
        <f t="shared" si="39"/>
        <v>270</v>
      </c>
      <c r="E405" s="14">
        <f t="shared" si="39"/>
        <v>112683.79000000001</v>
      </c>
      <c r="F405" s="14">
        <f t="shared" si="39"/>
        <v>315.48</v>
      </c>
      <c r="G405" s="14">
        <f t="shared" si="39"/>
        <v>2007</v>
      </c>
      <c r="H405" s="14">
        <f t="shared" si="39"/>
        <v>10500</v>
      </c>
      <c r="I405" s="14">
        <f t="shared" si="39"/>
        <v>0.18</v>
      </c>
      <c r="J405" s="14">
        <f t="shared" si="39"/>
        <v>0</v>
      </c>
      <c r="K405" s="16">
        <f>K37+K58+K88+K112+K155+K188+K230+K267+K306+K352+K381+K399</f>
        <v>203374.95</v>
      </c>
      <c r="L405" s="17">
        <f>L37+L58+L88+L112+L155+L188+L230+L267+L306+L352+L381+L399</f>
        <v>8201</v>
      </c>
      <c r="M405" s="17">
        <f t="shared" ref="M405:AV405" si="40">M37+M58+M88+M112+M155+M188+M230+M267+M306+M352+M381+M399</f>
        <v>2090</v>
      </c>
      <c r="N405" s="17">
        <f t="shared" si="40"/>
        <v>0</v>
      </c>
      <c r="O405" s="17">
        <f t="shared" si="40"/>
        <v>4500</v>
      </c>
      <c r="P405" s="17">
        <f t="shared" si="40"/>
        <v>12</v>
      </c>
      <c r="Q405" s="17">
        <f t="shared" si="40"/>
        <v>0</v>
      </c>
      <c r="R405" s="17">
        <f t="shared" si="40"/>
        <v>1290</v>
      </c>
      <c r="S405" s="17">
        <f t="shared" si="40"/>
        <v>0</v>
      </c>
      <c r="T405" s="17">
        <f t="shared" si="40"/>
        <v>662.02</v>
      </c>
      <c r="U405" s="17">
        <f t="shared" si="40"/>
        <v>5207.8899999999994</v>
      </c>
      <c r="V405" s="17">
        <f t="shared" si="40"/>
        <v>547</v>
      </c>
      <c r="W405" s="17">
        <f t="shared" si="40"/>
        <v>159.1</v>
      </c>
      <c r="X405" s="17">
        <f t="shared" si="40"/>
        <v>343.91999999999996</v>
      </c>
      <c r="Y405" s="17">
        <f t="shared" si="40"/>
        <v>1155.4000000000001</v>
      </c>
      <c r="Z405" s="17">
        <f t="shared" si="40"/>
        <v>106.68</v>
      </c>
      <c r="AA405" s="17">
        <f t="shared" si="40"/>
        <v>2307.58</v>
      </c>
      <c r="AB405" s="17">
        <f t="shared" si="40"/>
        <v>0</v>
      </c>
      <c r="AC405" s="17">
        <f t="shared" si="40"/>
        <v>0</v>
      </c>
      <c r="AD405" s="17">
        <f t="shared" si="40"/>
        <v>2156.54</v>
      </c>
      <c r="AE405" s="17">
        <f t="shared" si="40"/>
        <v>1530</v>
      </c>
      <c r="AF405" s="17">
        <f t="shared" si="40"/>
        <v>487.1</v>
      </c>
      <c r="AG405" s="17">
        <f t="shared" si="40"/>
        <v>0</v>
      </c>
      <c r="AH405" s="17">
        <f t="shared" si="40"/>
        <v>0</v>
      </c>
      <c r="AI405" s="17">
        <f t="shared" si="40"/>
        <v>405</v>
      </c>
      <c r="AJ405" s="17">
        <f t="shared" si="40"/>
        <v>0</v>
      </c>
      <c r="AK405" s="17">
        <f t="shared" si="40"/>
        <v>15000</v>
      </c>
      <c r="AL405" s="17">
        <f t="shared" si="40"/>
        <v>2200</v>
      </c>
      <c r="AM405" s="17">
        <f t="shared" si="40"/>
        <v>0</v>
      </c>
      <c r="AN405" s="17">
        <f t="shared" si="40"/>
        <v>2900</v>
      </c>
      <c r="AO405" s="17">
        <f t="shared" si="40"/>
        <v>8912.4699999999993</v>
      </c>
      <c r="AP405" s="17">
        <f t="shared" si="40"/>
        <v>4400</v>
      </c>
      <c r="AQ405" s="17">
        <f t="shared" si="40"/>
        <v>660</v>
      </c>
      <c r="AR405" s="17">
        <f t="shared" si="40"/>
        <v>0</v>
      </c>
      <c r="AS405" s="17">
        <f t="shared" si="40"/>
        <v>0</v>
      </c>
      <c r="AT405" s="17">
        <f t="shared" si="40"/>
        <v>589.31999999999994</v>
      </c>
      <c r="AU405" s="17">
        <f t="shared" si="40"/>
        <v>0</v>
      </c>
      <c r="AV405" s="17">
        <f t="shared" si="40"/>
        <v>65823.02</v>
      </c>
      <c r="AW405" s="19">
        <f t="shared" si="38"/>
        <v>456770.49</v>
      </c>
    </row>
    <row r="406" spans="1:49" x14ac:dyDescent="0.25">
      <c r="A406" s="13"/>
      <c r="B406" s="14"/>
      <c r="C406" s="15"/>
      <c r="D406" s="15"/>
      <c r="E406" s="18"/>
      <c r="F406" s="18"/>
      <c r="G406" s="18"/>
      <c r="H406" s="18"/>
      <c r="I406" s="18"/>
      <c r="J406" s="18"/>
      <c r="K406" s="16">
        <f>SUM(B405:J405)</f>
        <v>203374.95</v>
      </c>
      <c r="L406" s="17"/>
      <c r="M406" s="17"/>
      <c r="N406" s="17"/>
      <c r="O406" s="17"/>
      <c r="P406" s="17"/>
      <c r="Q406" s="17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8">
        <f>SUM(L405:AU405)</f>
        <v>65823.02</v>
      </c>
      <c r="AW406" s="19">
        <f t="shared" si="38"/>
        <v>594322.41999999993</v>
      </c>
    </row>
    <row r="407" spans="1:49" x14ac:dyDescent="0.25">
      <c r="A407" s="13"/>
      <c r="B407" s="14"/>
      <c r="C407" s="15"/>
      <c r="D407" s="15"/>
      <c r="E407" s="18"/>
      <c r="F407" s="18"/>
      <c r="G407" s="18"/>
      <c r="H407" s="18"/>
      <c r="I407" s="18"/>
      <c r="J407" s="18"/>
      <c r="K407" s="16">
        <f t="shared" si="33"/>
        <v>0</v>
      </c>
      <c r="L407" s="17"/>
      <c r="M407" s="17"/>
      <c r="N407" s="17"/>
      <c r="O407" s="17"/>
      <c r="P407" s="17"/>
      <c r="Q407" s="17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8">
        <f t="shared" si="34"/>
        <v>0</v>
      </c>
      <c r="AW407" s="19">
        <f t="shared" si="38"/>
        <v>594322.41999999993</v>
      </c>
    </row>
    <row r="408" spans="1:49" x14ac:dyDescent="0.25">
      <c r="A408" s="13"/>
      <c r="B408" s="14"/>
      <c r="C408" s="15"/>
      <c r="D408" s="15"/>
      <c r="E408" s="18"/>
      <c r="F408" s="18"/>
      <c r="G408" s="18"/>
      <c r="H408" s="18"/>
      <c r="I408" s="18"/>
      <c r="J408" s="18"/>
      <c r="K408" s="16">
        <f t="shared" si="33"/>
        <v>0</v>
      </c>
      <c r="L408" s="17"/>
      <c r="M408" s="17"/>
      <c r="N408" s="17"/>
      <c r="O408" s="17"/>
      <c r="P408" s="17"/>
      <c r="Q408" s="17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8">
        <f t="shared" si="34"/>
        <v>0</v>
      </c>
      <c r="AW408" s="19">
        <f t="shared" si="38"/>
        <v>594322.41999999993</v>
      </c>
    </row>
    <row r="409" spans="1:49" x14ac:dyDescent="0.25">
      <c r="A409" s="13"/>
      <c r="B409" s="14"/>
      <c r="C409" s="15"/>
      <c r="D409" s="15"/>
      <c r="E409" s="18"/>
      <c r="F409" s="18"/>
      <c r="G409" s="18"/>
      <c r="H409" s="18"/>
      <c r="I409" s="18"/>
      <c r="J409" s="18"/>
      <c r="K409" s="16">
        <f t="shared" si="33"/>
        <v>0</v>
      </c>
      <c r="L409" s="17"/>
      <c r="M409" s="17"/>
      <c r="N409" s="17"/>
      <c r="O409" s="17"/>
      <c r="P409" s="17"/>
      <c r="Q409" s="17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8">
        <f t="shared" si="34"/>
        <v>0</v>
      </c>
      <c r="AW409" s="19">
        <f t="shared" si="38"/>
        <v>594322.41999999993</v>
      </c>
    </row>
    <row r="410" spans="1:49" x14ac:dyDescent="0.25">
      <c r="A410" s="13"/>
      <c r="B410" s="14"/>
      <c r="C410" s="15"/>
      <c r="D410" s="15"/>
      <c r="E410" s="18"/>
      <c r="F410" s="18"/>
      <c r="G410" s="18"/>
      <c r="H410" s="18"/>
      <c r="I410" s="18"/>
      <c r="J410" s="18"/>
      <c r="K410" s="16">
        <f t="shared" si="33"/>
        <v>0</v>
      </c>
      <c r="L410" s="17"/>
      <c r="M410" s="17"/>
      <c r="N410" s="17"/>
      <c r="O410" s="17"/>
      <c r="P410" s="17"/>
      <c r="Q410" s="17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8">
        <f t="shared" si="34"/>
        <v>0</v>
      </c>
      <c r="AW410" s="19">
        <f t="shared" si="38"/>
        <v>594322.41999999993</v>
      </c>
    </row>
    <row r="411" spans="1:49" x14ac:dyDescent="0.25">
      <c r="A411" s="13"/>
      <c r="B411" s="14"/>
      <c r="C411" s="15"/>
      <c r="D411" s="15"/>
      <c r="E411" s="18"/>
      <c r="F411" s="18"/>
      <c r="G411" s="18"/>
      <c r="H411" s="18"/>
      <c r="I411" s="18"/>
      <c r="J411" s="18"/>
      <c r="K411" s="16">
        <f t="shared" si="33"/>
        <v>0</v>
      </c>
      <c r="L411" s="17"/>
      <c r="M411" s="17"/>
      <c r="N411" s="17"/>
      <c r="O411" s="17"/>
      <c r="P411" s="17"/>
      <c r="Q411" s="17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8">
        <f t="shared" si="34"/>
        <v>0</v>
      </c>
      <c r="AW411" s="19">
        <f t="shared" si="38"/>
        <v>594322.41999999993</v>
      </c>
    </row>
    <row r="412" spans="1:49" x14ac:dyDescent="0.25">
      <c r="A412" s="13"/>
      <c r="B412" s="14"/>
      <c r="C412" s="15"/>
      <c r="D412" s="15"/>
      <c r="E412" s="18"/>
      <c r="F412" s="18"/>
      <c r="G412" s="18"/>
      <c r="H412" s="18"/>
      <c r="I412" s="18"/>
      <c r="J412" s="18"/>
      <c r="K412" s="16">
        <f t="shared" si="33"/>
        <v>0</v>
      </c>
      <c r="L412" s="17"/>
      <c r="M412" s="17"/>
      <c r="N412" s="17"/>
      <c r="O412" s="17"/>
      <c r="P412" s="17"/>
      <c r="Q412" s="17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8">
        <f t="shared" si="34"/>
        <v>0</v>
      </c>
      <c r="AW412" s="19">
        <f t="shared" si="38"/>
        <v>594322.41999999993</v>
      </c>
    </row>
    <row r="413" spans="1:49" x14ac:dyDescent="0.25">
      <c r="A413" s="13"/>
      <c r="B413" s="14"/>
      <c r="C413" s="15"/>
      <c r="D413" s="15"/>
      <c r="E413" s="18"/>
      <c r="F413" s="18"/>
      <c r="G413" s="18"/>
      <c r="H413" s="18"/>
      <c r="I413" s="18"/>
      <c r="J413" s="18"/>
      <c r="K413" s="16">
        <f t="shared" si="33"/>
        <v>0</v>
      </c>
      <c r="L413" s="17"/>
      <c r="M413" s="17"/>
      <c r="N413" s="17"/>
      <c r="O413" s="17"/>
      <c r="P413" s="17"/>
      <c r="Q413" s="17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8">
        <f t="shared" si="34"/>
        <v>0</v>
      </c>
      <c r="AW413" s="19">
        <f t="shared" si="38"/>
        <v>594322.41999999993</v>
      </c>
    </row>
    <row r="414" spans="1:49" x14ac:dyDescent="0.25">
      <c r="A414" s="13"/>
      <c r="B414" s="14"/>
      <c r="C414" s="15"/>
      <c r="D414" s="15"/>
      <c r="E414" s="18"/>
      <c r="F414" s="18"/>
      <c r="G414" s="18"/>
      <c r="H414" s="18"/>
      <c r="I414" s="18"/>
      <c r="J414" s="18"/>
      <c r="K414" s="16">
        <f t="shared" si="33"/>
        <v>0</v>
      </c>
      <c r="L414" s="17"/>
      <c r="M414" s="17"/>
      <c r="N414" s="17"/>
      <c r="O414" s="17"/>
      <c r="P414" s="17"/>
      <c r="Q414" s="17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8">
        <f t="shared" si="34"/>
        <v>0</v>
      </c>
      <c r="AW414" s="19">
        <f t="shared" si="38"/>
        <v>594322.41999999993</v>
      </c>
    </row>
    <row r="415" spans="1:49" x14ac:dyDescent="0.25">
      <c r="A415" s="13"/>
      <c r="B415" s="14"/>
      <c r="C415" s="15"/>
      <c r="D415" s="15"/>
      <c r="E415" s="18"/>
      <c r="F415" s="18"/>
      <c r="G415" s="18"/>
      <c r="H415" s="18"/>
      <c r="I415" s="18"/>
      <c r="J415" s="18"/>
      <c r="K415" s="16">
        <f t="shared" si="33"/>
        <v>0</v>
      </c>
      <c r="L415" s="17"/>
      <c r="M415" s="17"/>
      <c r="N415" s="17"/>
      <c r="O415" s="17"/>
      <c r="P415" s="17"/>
      <c r="Q415" s="17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8">
        <f t="shared" si="34"/>
        <v>0</v>
      </c>
      <c r="AW415" s="19">
        <f t="shared" si="38"/>
        <v>594322.41999999993</v>
      </c>
    </row>
    <row r="416" spans="1:49" x14ac:dyDescent="0.25">
      <c r="A416" s="13"/>
      <c r="B416" s="14"/>
      <c r="C416" s="15"/>
      <c r="D416" s="15"/>
      <c r="E416" s="18"/>
      <c r="F416" s="18"/>
      <c r="G416" s="18"/>
      <c r="H416" s="18"/>
      <c r="I416" s="18"/>
      <c r="J416" s="18"/>
      <c r="K416" s="16">
        <f t="shared" si="33"/>
        <v>0</v>
      </c>
      <c r="L416" s="17"/>
      <c r="M416" s="17"/>
      <c r="N416" s="17"/>
      <c r="O416" s="17"/>
      <c r="P416" s="17"/>
      <c r="Q416" s="17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8">
        <f t="shared" si="34"/>
        <v>0</v>
      </c>
      <c r="AW416" s="19">
        <f t="shared" si="38"/>
        <v>594322.41999999993</v>
      </c>
    </row>
    <row r="417" spans="1:49" x14ac:dyDescent="0.25">
      <c r="A417" s="13"/>
      <c r="B417" s="14"/>
      <c r="C417" s="15"/>
      <c r="D417" s="15"/>
      <c r="E417" s="18"/>
      <c r="F417" s="18"/>
      <c r="G417" s="18"/>
      <c r="H417" s="18"/>
      <c r="I417" s="18"/>
      <c r="J417" s="18"/>
      <c r="K417" s="16">
        <f t="shared" si="33"/>
        <v>0</v>
      </c>
      <c r="L417" s="17"/>
      <c r="M417" s="17"/>
      <c r="N417" s="17"/>
      <c r="O417" s="17"/>
      <c r="P417" s="17"/>
      <c r="Q417" s="17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8">
        <f t="shared" si="34"/>
        <v>0</v>
      </c>
      <c r="AW417" s="19">
        <f t="shared" si="38"/>
        <v>594322.41999999993</v>
      </c>
    </row>
    <row r="418" spans="1:49" x14ac:dyDescent="0.25">
      <c r="A418" s="13"/>
      <c r="B418" s="14"/>
      <c r="C418" s="15"/>
      <c r="D418" s="15"/>
      <c r="E418" s="18"/>
      <c r="F418" s="18"/>
      <c r="G418" s="18"/>
      <c r="H418" s="18"/>
      <c r="I418" s="18"/>
      <c r="J418" s="18"/>
      <c r="K418" s="16">
        <f t="shared" si="33"/>
        <v>0</v>
      </c>
      <c r="L418" s="17"/>
      <c r="M418" s="17"/>
      <c r="N418" s="17"/>
      <c r="O418" s="17"/>
      <c r="P418" s="17"/>
      <c r="Q418" s="17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8">
        <f t="shared" si="34"/>
        <v>0</v>
      </c>
      <c r="AW418" s="19">
        <f t="shared" si="38"/>
        <v>594322.41999999993</v>
      </c>
    </row>
    <row r="419" spans="1:49" x14ac:dyDescent="0.25">
      <c r="A419" s="13"/>
      <c r="B419" s="14"/>
      <c r="C419" s="15"/>
      <c r="D419" s="15"/>
      <c r="E419" s="18"/>
      <c r="F419" s="18"/>
      <c r="G419" s="18"/>
      <c r="H419" s="18"/>
      <c r="I419" s="18"/>
      <c r="J419" s="18"/>
      <c r="K419" s="16">
        <f t="shared" si="33"/>
        <v>0</v>
      </c>
      <c r="L419" s="17"/>
      <c r="M419" s="17"/>
      <c r="N419" s="17"/>
      <c r="O419" s="17"/>
      <c r="P419" s="17"/>
      <c r="Q419" s="17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8">
        <f t="shared" si="34"/>
        <v>0</v>
      </c>
      <c r="AW419" s="19">
        <f t="shared" si="38"/>
        <v>594322.41999999993</v>
      </c>
    </row>
    <row r="420" spans="1:49" x14ac:dyDescent="0.25">
      <c r="A420" s="13"/>
      <c r="B420" s="14"/>
      <c r="C420" s="15"/>
      <c r="D420" s="15"/>
      <c r="E420" s="18"/>
      <c r="F420" s="18"/>
      <c r="G420" s="18"/>
      <c r="H420" s="18"/>
      <c r="I420" s="18"/>
      <c r="J420" s="18"/>
      <c r="K420" s="16">
        <f t="shared" si="33"/>
        <v>0</v>
      </c>
      <c r="L420" s="17"/>
      <c r="M420" s="17"/>
      <c r="N420" s="17"/>
      <c r="O420" s="17"/>
      <c r="P420" s="17"/>
      <c r="Q420" s="17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8">
        <f t="shared" si="34"/>
        <v>0</v>
      </c>
      <c r="AW420" s="19">
        <f t="shared" si="38"/>
        <v>594322.41999999993</v>
      </c>
    </row>
    <row r="421" spans="1:49" x14ac:dyDescent="0.25">
      <c r="A421" s="13"/>
      <c r="B421" s="14"/>
      <c r="C421" s="15"/>
      <c r="D421" s="15"/>
      <c r="E421" s="18"/>
      <c r="F421" s="18"/>
      <c r="G421" s="18"/>
      <c r="H421" s="18"/>
      <c r="I421" s="18"/>
      <c r="J421" s="18"/>
      <c r="K421" s="16">
        <f t="shared" si="33"/>
        <v>0</v>
      </c>
      <c r="L421" s="17"/>
      <c r="M421" s="17"/>
      <c r="N421" s="17"/>
      <c r="O421" s="17"/>
      <c r="P421" s="17"/>
      <c r="Q421" s="17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8">
        <f t="shared" si="34"/>
        <v>0</v>
      </c>
      <c r="AW421" s="19">
        <f t="shared" si="38"/>
        <v>594322.41999999993</v>
      </c>
    </row>
    <row r="422" spans="1:49" x14ac:dyDescent="0.25">
      <c r="A422" s="13"/>
      <c r="B422" s="14"/>
      <c r="C422" s="15"/>
      <c r="D422" s="15"/>
      <c r="E422" s="18"/>
      <c r="F422" s="18"/>
      <c r="G422" s="18"/>
      <c r="H422" s="18"/>
      <c r="I422" s="18"/>
      <c r="J422" s="18"/>
      <c r="K422" s="16">
        <f t="shared" si="33"/>
        <v>0</v>
      </c>
      <c r="L422" s="17"/>
      <c r="M422" s="17"/>
      <c r="N422" s="17"/>
      <c r="O422" s="17"/>
      <c r="P422" s="17"/>
      <c r="Q422" s="17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8">
        <f t="shared" si="34"/>
        <v>0</v>
      </c>
      <c r="AW422" s="19">
        <f t="shared" si="38"/>
        <v>594322.41999999993</v>
      </c>
    </row>
    <row r="423" spans="1:49" x14ac:dyDescent="0.25">
      <c r="A423" s="13"/>
      <c r="B423" s="14"/>
      <c r="C423" s="15"/>
      <c r="D423" s="15"/>
      <c r="E423" s="18"/>
      <c r="F423" s="18"/>
      <c r="G423" s="18"/>
      <c r="H423" s="18"/>
      <c r="I423" s="18"/>
      <c r="J423" s="18"/>
      <c r="K423" s="16">
        <f t="shared" si="33"/>
        <v>0</v>
      </c>
      <c r="L423" s="17"/>
      <c r="M423" s="17"/>
      <c r="N423" s="17"/>
      <c r="O423" s="17"/>
      <c r="P423" s="17"/>
      <c r="Q423" s="17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8">
        <f t="shared" si="34"/>
        <v>0</v>
      </c>
      <c r="AW423" s="19">
        <f t="shared" si="38"/>
        <v>594322.41999999993</v>
      </c>
    </row>
    <row r="424" spans="1:49" x14ac:dyDescent="0.25">
      <c r="A424" s="13"/>
      <c r="B424" s="14"/>
      <c r="C424" s="15"/>
      <c r="D424" s="15"/>
      <c r="E424" s="18"/>
      <c r="F424" s="18"/>
      <c r="G424" s="18"/>
      <c r="H424" s="18"/>
      <c r="I424" s="18"/>
      <c r="J424" s="18"/>
      <c r="K424" s="16">
        <f t="shared" si="33"/>
        <v>0</v>
      </c>
      <c r="L424" s="17"/>
      <c r="M424" s="17"/>
      <c r="N424" s="17"/>
      <c r="O424" s="17"/>
      <c r="P424" s="17"/>
      <c r="Q424" s="17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8">
        <f t="shared" si="34"/>
        <v>0</v>
      </c>
      <c r="AW424" s="19">
        <f t="shared" si="38"/>
        <v>594322.41999999993</v>
      </c>
    </row>
    <row r="425" spans="1:49" x14ac:dyDescent="0.25">
      <c r="A425" s="13"/>
      <c r="B425" s="14"/>
      <c r="C425" s="15"/>
      <c r="D425" s="15"/>
      <c r="E425" s="18"/>
      <c r="F425" s="18"/>
      <c r="G425" s="18"/>
      <c r="H425" s="18"/>
      <c r="I425" s="18"/>
      <c r="J425" s="18"/>
      <c r="K425" s="16">
        <f t="shared" si="33"/>
        <v>0</v>
      </c>
      <c r="L425" s="17"/>
      <c r="M425" s="17"/>
      <c r="N425" s="17"/>
      <c r="O425" s="17"/>
      <c r="P425" s="17"/>
      <c r="Q425" s="17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8">
        <f t="shared" si="34"/>
        <v>0</v>
      </c>
      <c r="AW425" s="19">
        <f t="shared" si="38"/>
        <v>594322.41999999993</v>
      </c>
    </row>
    <row r="426" spans="1:49" x14ac:dyDescent="0.25">
      <c r="A426" s="13"/>
      <c r="B426" s="14"/>
      <c r="C426" s="15"/>
      <c r="D426" s="15"/>
      <c r="E426" s="18"/>
      <c r="F426" s="18"/>
      <c r="G426" s="18"/>
      <c r="H426" s="18"/>
      <c r="I426" s="18"/>
      <c r="J426" s="18"/>
      <c r="K426" s="16">
        <f t="shared" si="33"/>
        <v>0</v>
      </c>
      <c r="L426" s="17"/>
      <c r="M426" s="17"/>
      <c r="N426" s="17"/>
      <c r="O426" s="17"/>
      <c r="P426" s="17"/>
      <c r="Q426" s="17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8">
        <f t="shared" si="34"/>
        <v>0</v>
      </c>
      <c r="AW426" s="19">
        <f t="shared" si="38"/>
        <v>594322.41999999993</v>
      </c>
    </row>
    <row r="427" spans="1:49" x14ac:dyDescent="0.25">
      <c r="A427" s="13"/>
      <c r="B427" s="14"/>
      <c r="C427" s="15"/>
      <c r="D427" s="15"/>
      <c r="E427" s="18"/>
      <c r="F427" s="18"/>
      <c r="G427" s="18"/>
      <c r="H427" s="18"/>
      <c r="I427" s="18"/>
      <c r="J427" s="18"/>
      <c r="K427" s="16">
        <f t="shared" si="33"/>
        <v>0</v>
      </c>
      <c r="L427" s="17"/>
      <c r="M427" s="17"/>
      <c r="N427" s="17"/>
      <c r="O427" s="17"/>
      <c r="P427" s="17"/>
      <c r="Q427" s="17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8">
        <f t="shared" si="34"/>
        <v>0</v>
      </c>
      <c r="AW427" s="19">
        <f t="shared" si="38"/>
        <v>594322.41999999993</v>
      </c>
    </row>
    <row r="428" spans="1:49" x14ac:dyDescent="0.25">
      <c r="A428" s="13"/>
      <c r="B428" s="14"/>
      <c r="C428" s="15"/>
      <c r="D428" s="15"/>
      <c r="E428" s="18"/>
      <c r="F428" s="18"/>
      <c r="G428" s="18"/>
      <c r="H428" s="18"/>
      <c r="I428" s="18"/>
      <c r="J428" s="18"/>
      <c r="K428" s="16">
        <f t="shared" si="33"/>
        <v>0</v>
      </c>
      <c r="L428" s="17"/>
      <c r="M428" s="17"/>
      <c r="N428" s="17"/>
      <c r="O428" s="17"/>
      <c r="P428" s="17"/>
      <c r="Q428" s="17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8">
        <f t="shared" si="34"/>
        <v>0</v>
      </c>
      <c r="AW428" s="19">
        <f t="shared" si="38"/>
        <v>594322.41999999993</v>
      </c>
    </row>
    <row r="429" spans="1:49" x14ac:dyDescent="0.25">
      <c r="A429" s="13"/>
      <c r="B429" s="14"/>
      <c r="C429" s="15"/>
      <c r="D429" s="15"/>
      <c r="E429" s="18"/>
      <c r="F429" s="18"/>
      <c r="G429" s="18"/>
      <c r="H429" s="18"/>
      <c r="I429" s="18"/>
      <c r="J429" s="18"/>
      <c r="K429" s="16">
        <f t="shared" si="33"/>
        <v>0</v>
      </c>
      <c r="L429" s="17"/>
      <c r="M429" s="17"/>
      <c r="N429" s="17"/>
      <c r="O429" s="17"/>
      <c r="P429" s="17"/>
      <c r="Q429" s="17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8">
        <f t="shared" si="34"/>
        <v>0</v>
      </c>
      <c r="AW429" s="19">
        <f t="shared" si="38"/>
        <v>594322.41999999993</v>
      </c>
    </row>
  </sheetData>
  <mergeCells count="6">
    <mergeCell ref="D3:L3"/>
    <mergeCell ref="S5:V5"/>
    <mergeCell ref="L4:AV4"/>
    <mergeCell ref="B4:K5"/>
    <mergeCell ref="AW4:AW6"/>
    <mergeCell ref="AK5:AL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C12A-D30C-406A-943D-46CFCF5E9F99}">
  <dimension ref="A2:AW346"/>
  <sheetViews>
    <sheetView topLeftCell="S1" workbookViewId="0">
      <pane ySplit="6" topLeftCell="A271" activePane="bottomLeft" state="frozen"/>
      <selection pane="bottomLeft" activeCell="AS280" sqref="AS280"/>
    </sheetView>
  </sheetViews>
  <sheetFormatPr defaultRowHeight="15" x14ac:dyDescent="0.25"/>
  <cols>
    <col min="1" max="1" width="6.42578125" customWidth="1"/>
    <col min="2" max="2" width="7.28515625" customWidth="1"/>
    <col min="3" max="10" width="6.42578125" customWidth="1"/>
    <col min="11" max="12" width="4.140625" customWidth="1"/>
    <col min="13" max="13" width="8.7109375" customWidth="1"/>
    <col min="14" max="14" width="7.42578125" customWidth="1"/>
    <col min="15" max="18" width="5.5703125" customWidth="1"/>
    <col min="19" max="19" width="6" customWidth="1"/>
    <col min="20" max="20" width="4.85546875" customWidth="1"/>
    <col min="21" max="21" width="6.7109375" customWidth="1"/>
    <col min="22" max="22" width="4.42578125" customWidth="1"/>
    <col min="23" max="23" width="4.5703125" customWidth="1"/>
    <col min="24" max="25" width="5.28515625" customWidth="1"/>
    <col min="26" max="26" width="6.28515625" customWidth="1"/>
    <col min="27" max="27" width="5" customWidth="1"/>
    <col min="28" max="29" width="6" customWidth="1"/>
    <col min="30" max="30" width="5" customWidth="1"/>
    <col min="31" max="31" width="4.5703125" customWidth="1"/>
    <col min="32" max="32" width="5.42578125" customWidth="1"/>
    <col min="33" max="33" width="5.85546875" customWidth="1"/>
    <col min="34" max="34" width="4.5703125" customWidth="1"/>
    <col min="35" max="35" width="5.42578125" customWidth="1"/>
    <col min="36" max="36" width="5" customWidth="1"/>
    <col min="37" max="38" width="7.140625" customWidth="1"/>
    <col min="39" max="39" width="5.28515625" customWidth="1"/>
    <col min="40" max="40" width="6.28515625" customWidth="1"/>
    <col min="41" max="41" width="6.140625" customWidth="1"/>
    <col min="42" max="42" width="5.5703125" customWidth="1"/>
    <col min="43" max="43" width="5.28515625" customWidth="1"/>
    <col min="44" max="44" width="5.85546875" customWidth="1"/>
    <col min="45" max="45" width="6.7109375" customWidth="1"/>
    <col min="46" max="46" width="7.140625" customWidth="1"/>
    <col min="47" max="47" width="6.85546875" customWidth="1"/>
  </cols>
  <sheetData>
    <row r="2" spans="1:49" x14ac:dyDescent="0.25">
      <c r="A2" s="1" t="s">
        <v>0</v>
      </c>
    </row>
    <row r="3" spans="1:49" x14ac:dyDescent="0.25">
      <c r="K3" s="115" t="s">
        <v>59</v>
      </c>
      <c r="L3" s="115"/>
      <c r="M3" s="115"/>
      <c r="N3" s="115"/>
      <c r="O3" s="115"/>
      <c r="P3" s="42"/>
      <c r="Q3" s="42"/>
      <c r="R3" s="42"/>
    </row>
    <row r="4" spans="1:49" x14ac:dyDescent="0.25">
      <c r="A4" s="2"/>
      <c r="B4" s="116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 t="s">
        <v>34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7" t="s">
        <v>33</v>
      </c>
    </row>
    <row r="5" spans="1:49" x14ac:dyDescent="0.25">
      <c r="A5" s="2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2"/>
      <c r="P5" s="2"/>
      <c r="Q5" s="2"/>
      <c r="R5" s="2"/>
      <c r="S5" s="2"/>
      <c r="T5" s="116" t="s">
        <v>9</v>
      </c>
      <c r="U5" s="116"/>
      <c r="V5" s="116"/>
      <c r="W5" s="116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118" t="s">
        <v>23</v>
      </c>
      <c r="AL5" s="119"/>
      <c r="AM5" s="2"/>
      <c r="AN5" s="2"/>
      <c r="AO5" s="2"/>
      <c r="AP5" s="2"/>
      <c r="AQ5" s="2"/>
      <c r="AR5" s="2"/>
      <c r="AS5" s="2"/>
      <c r="AT5" s="2"/>
      <c r="AU5" s="2"/>
      <c r="AV5" s="117"/>
    </row>
    <row r="6" spans="1:49" ht="48.75" x14ac:dyDescent="0.25">
      <c r="A6" s="2"/>
      <c r="B6" s="3" t="s">
        <v>8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4</v>
      </c>
      <c r="H6" s="3" t="s">
        <v>44</v>
      </c>
      <c r="I6" s="3" t="s">
        <v>23</v>
      </c>
      <c r="J6" s="3" t="s">
        <v>28</v>
      </c>
      <c r="K6" s="3" t="s">
        <v>80</v>
      </c>
      <c r="L6" s="3"/>
      <c r="M6" s="3" t="s">
        <v>65</v>
      </c>
      <c r="N6" s="2" t="s">
        <v>6</v>
      </c>
      <c r="O6" s="3" t="s">
        <v>60</v>
      </c>
      <c r="P6" s="3" t="s">
        <v>55</v>
      </c>
      <c r="Q6" s="3" t="s">
        <v>7</v>
      </c>
      <c r="R6" s="3" t="s">
        <v>39</v>
      </c>
      <c r="S6" s="2" t="s">
        <v>8</v>
      </c>
      <c r="T6" s="2" t="s">
        <v>10</v>
      </c>
      <c r="U6" s="3" t="s">
        <v>11</v>
      </c>
      <c r="V6" s="3" t="s">
        <v>51</v>
      </c>
      <c r="W6" s="2" t="s">
        <v>12</v>
      </c>
      <c r="X6" s="3" t="s">
        <v>13</v>
      </c>
      <c r="Y6" s="3" t="s">
        <v>41</v>
      </c>
      <c r="Z6" s="4" t="s">
        <v>14</v>
      </c>
      <c r="AA6" s="3" t="s">
        <v>15</v>
      </c>
      <c r="AB6" s="3" t="s">
        <v>16</v>
      </c>
      <c r="AC6" s="3" t="s">
        <v>89</v>
      </c>
      <c r="AD6" s="3" t="s">
        <v>58</v>
      </c>
      <c r="AE6" s="3" t="s">
        <v>17</v>
      </c>
      <c r="AF6" s="3" t="s">
        <v>18</v>
      </c>
      <c r="AG6" s="3" t="s">
        <v>19</v>
      </c>
      <c r="AH6" s="3" t="s">
        <v>20</v>
      </c>
      <c r="AI6" s="3" t="s">
        <v>21</v>
      </c>
      <c r="AJ6" s="2" t="s">
        <v>22</v>
      </c>
      <c r="AK6" s="3" t="s">
        <v>56</v>
      </c>
      <c r="AL6" s="3" t="s">
        <v>57</v>
      </c>
      <c r="AM6" s="2" t="s">
        <v>24</v>
      </c>
      <c r="AN6" s="3" t="s">
        <v>25</v>
      </c>
      <c r="AO6" s="2" t="s">
        <v>26</v>
      </c>
      <c r="AP6" s="3" t="s">
        <v>66</v>
      </c>
      <c r="AQ6" s="3" t="s">
        <v>28</v>
      </c>
      <c r="AR6" s="3" t="s">
        <v>93</v>
      </c>
      <c r="AS6" s="3" t="s">
        <v>30</v>
      </c>
      <c r="AT6" s="3" t="s">
        <v>31</v>
      </c>
      <c r="AU6" s="3" t="s">
        <v>32</v>
      </c>
      <c r="AV6" s="117"/>
    </row>
    <row r="7" spans="1:49" x14ac:dyDescent="0.25">
      <c r="A7" s="7"/>
      <c r="B7" s="8"/>
      <c r="C7" s="9"/>
      <c r="D7" s="9"/>
      <c r="E7" s="9"/>
      <c r="F7" s="9"/>
      <c r="G7" s="9"/>
      <c r="H7" s="9"/>
      <c r="I7" s="9"/>
      <c r="J7" s="9"/>
      <c r="K7" s="9"/>
      <c r="L7" s="7"/>
      <c r="M7" s="7"/>
      <c r="N7" s="10"/>
      <c r="O7" s="11"/>
      <c r="P7" s="11"/>
      <c r="Q7" s="11"/>
      <c r="R7" s="11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7"/>
      <c r="AV7" s="12">
        <v>0</v>
      </c>
      <c r="AW7" t="s">
        <v>8</v>
      </c>
    </row>
    <row r="8" spans="1:49" x14ac:dyDescent="0.25">
      <c r="A8" s="13">
        <v>44199</v>
      </c>
      <c r="B8" s="14">
        <v>247.5</v>
      </c>
      <c r="C8" s="15">
        <v>40.5</v>
      </c>
      <c r="D8" s="15">
        <v>85</v>
      </c>
      <c r="E8" s="15"/>
      <c r="F8" s="15"/>
      <c r="G8" s="15">
        <v>92</v>
      </c>
      <c r="H8" s="15"/>
      <c r="I8" s="15"/>
      <c r="J8" s="15"/>
      <c r="K8" s="15"/>
      <c r="L8" s="18"/>
      <c r="M8" s="18">
        <v>50</v>
      </c>
      <c r="N8" s="16">
        <f>SUM(B8:M8)</f>
        <v>515</v>
      </c>
      <c r="O8" s="15"/>
      <c r="P8" s="17"/>
      <c r="Q8" s="17"/>
      <c r="R8" s="17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8">
        <f>SUM(O8:AT8)</f>
        <v>0</v>
      </c>
      <c r="AV8" s="19">
        <f>AV7+N8-AU8</f>
        <v>515</v>
      </c>
    </row>
    <row r="9" spans="1:49" x14ac:dyDescent="0.25">
      <c r="A9" s="13">
        <v>44200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8"/>
      <c r="M9" s="18"/>
      <c r="N9" s="16">
        <f t="shared" ref="N9:N72" si="0">SUM(B9:M9)</f>
        <v>0</v>
      </c>
      <c r="O9" s="15">
        <v>465</v>
      </c>
      <c r="P9" s="17"/>
      <c r="Q9" s="17"/>
      <c r="R9" s="17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8">
        <f t="shared" ref="AU9:AU72" si="1">SUM(O9:AT9)</f>
        <v>465</v>
      </c>
      <c r="AV9" s="19">
        <f>AV8+N9-AU9</f>
        <v>50</v>
      </c>
    </row>
    <row r="10" spans="1:49" x14ac:dyDescent="0.25">
      <c r="A10" s="18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8"/>
      <c r="M10" s="18"/>
      <c r="N10" s="16">
        <f t="shared" si="0"/>
        <v>0</v>
      </c>
      <c r="O10" s="15"/>
      <c r="P10" s="17"/>
      <c r="Q10" s="17"/>
      <c r="R10" s="17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8">
        <f t="shared" si="1"/>
        <v>0</v>
      </c>
      <c r="AV10" s="19">
        <f t="shared" ref="AV10:AV73" si="2">AV9+N10-AU10</f>
        <v>50</v>
      </c>
    </row>
    <row r="11" spans="1:49" x14ac:dyDescent="0.25">
      <c r="A11" s="18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8"/>
      <c r="M11" s="18"/>
      <c r="N11" s="16">
        <f t="shared" si="0"/>
        <v>0</v>
      </c>
      <c r="O11" s="15"/>
      <c r="P11" s="17"/>
      <c r="Q11" s="17"/>
      <c r="R11" s="17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8">
        <f t="shared" si="1"/>
        <v>0</v>
      </c>
      <c r="AV11" s="19">
        <f t="shared" si="2"/>
        <v>50</v>
      </c>
    </row>
    <row r="12" spans="1:49" x14ac:dyDescent="0.25">
      <c r="A12" s="18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8"/>
      <c r="M12" s="18"/>
      <c r="N12" s="16">
        <f t="shared" si="0"/>
        <v>0</v>
      </c>
      <c r="O12" s="15"/>
      <c r="P12" s="17"/>
      <c r="Q12" s="17"/>
      <c r="R12" s="17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8">
        <f t="shared" si="1"/>
        <v>0</v>
      </c>
      <c r="AV12" s="19">
        <f t="shared" si="2"/>
        <v>50</v>
      </c>
    </row>
    <row r="13" spans="1:49" x14ac:dyDescent="0.25">
      <c r="A13" s="13">
        <v>44202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8"/>
      <c r="M13" s="18"/>
      <c r="N13" s="16">
        <f t="shared" si="0"/>
        <v>0</v>
      </c>
      <c r="O13" s="15"/>
      <c r="P13" s="17"/>
      <c r="Q13" s="17"/>
      <c r="R13" s="17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8">
        <f t="shared" si="1"/>
        <v>0</v>
      </c>
      <c r="AV13" s="19">
        <f t="shared" si="2"/>
        <v>50</v>
      </c>
    </row>
    <row r="14" spans="1:49" x14ac:dyDescent="0.25">
      <c r="A14" s="18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8"/>
      <c r="M14" s="18"/>
      <c r="N14" s="16">
        <f t="shared" si="0"/>
        <v>0</v>
      </c>
      <c r="O14" s="15"/>
      <c r="P14" s="17"/>
      <c r="Q14" s="17"/>
      <c r="R14" s="17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8">
        <f t="shared" si="1"/>
        <v>0</v>
      </c>
      <c r="AV14" s="19">
        <f t="shared" si="2"/>
        <v>50</v>
      </c>
    </row>
    <row r="15" spans="1:49" x14ac:dyDescent="0.25">
      <c r="A15" s="13">
        <v>44203</v>
      </c>
      <c r="B15" s="14">
        <v>401.5</v>
      </c>
      <c r="C15" s="15">
        <v>114</v>
      </c>
      <c r="D15" s="15">
        <v>160.5</v>
      </c>
      <c r="E15" s="15"/>
      <c r="F15" s="15">
        <v>5</v>
      </c>
      <c r="G15" s="15">
        <v>61.6</v>
      </c>
      <c r="H15" s="15"/>
      <c r="I15" s="15"/>
      <c r="J15" s="15"/>
      <c r="K15" s="15"/>
      <c r="L15" s="18"/>
      <c r="M15" s="18"/>
      <c r="N15" s="16">
        <f t="shared" si="0"/>
        <v>742.6</v>
      </c>
      <c r="O15" s="15"/>
      <c r="P15" s="17"/>
      <c r="Q15" s="17"/>
      <c r="R15" s="1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8">
        <f t="shared" si="1"/>
        <v>0</v>
      </c>
      <c r="AV15" s="19">
        <f t="shared" si="2"/>
        <v>792.6</v>
      </c>
    </row>
    <row r="16" spans="1:49" x14ac:dyDescent="0.25">
      <c r="A16" s="13">
        <v>44206</v>
      </c>
      <c r="B16" s="14">
        <v>158</v>
      </c>
      <c r="C16" s="15">
        <v>54</v>
      </c>
      <c r="D16" s="15">
        <v>25</v>
      </c>
      <c r="E16" s="15"/>
      <c r="F16" s="15">
        <v>49</v>
      </c>
      <c r="G16" s="15">
        <v>71</v>
      </c>
      <c r="H16" s="15"/>
      <c r="I16" s="15">
        <v>292.60000000000002</v>
      </c>
      <c r="J16" s="15"/>
      <c r="K16" s="15"/>
      <c r="L16" s="18"/>
      <c r="M16" s="18"/>
      <c r="N16" s="16">
        <f t="shared" si="0"/>
        <v>649.6</v>
      </c>
      <c r="O16" s="15"/>
      <c r="P16" s="17"/>
      <c r="Q16" s="17"/>
      <c r="R16" s="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8">
        <f t="shared" si="1"/>
        <v>0</v>
      </c>
      <c r="AV16" s="19">
        <f t="shared" si="2"/>
        <v>1442.2</v>
      </c>
    </row>
    <row r="17" spans="1:48" x14ac:dyDescent="0.25">
      <c r="A17" s="18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8"/>
      <c r="M17" s="18"/>
      <c r="N17" s="16">
        <f t="shared" si="0"/>
        <v>0</v>
      </c>
      <c r="O17" s="15"/>
      <c r="P17" s="17"/>
      <c r="Q17" s="17"/>
      <c r="R17" s="17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8">
        <f t="shared" si="1"/>
        <v>0</v>
      </c>
      <c r="AV17" s="19">
        <f t="shared" si="2"/>
        <v>1442.2</v>
      </c>
    </row>
    <row r="18" spans="1:48" x14ac:dyDescent="0.25">
      <c r="A18" s="18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8"/>
      <c r="M18" s="18"/>
      <c r="N18" s="16">
        <f t="shared" si="0"/>
        <v>0</v>
      </c>
      <c r="O18" s="15"/>
      <c r="P18" s="17"/>
      <c r="Q18" s="17"/>
      <c r="R18" s="17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8">
        <f t="shared" si="1"/>
        <v>0</v>
      </c>
      <c r="AV18" s="19">
        <f t="shared" si="2"/>
        <v>1442.2</v>
      </c>
    </row>
    <row r="19" spans="1:48" x14ac:dyDescent="0.25">
      <c r="A19" s="18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8"/>
      <c r="M19" s="18"/>
      <c r="N19" s="16">
        <f t="shared" si="0"/>
        <v>0</v>
      </c>
      <c r="O19" s="15"/>
      <c r="P19" s="17"/>
      <c r="Q19" s="17"/>
      <c r="R19" s="17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8">
        <f t="shared" si="1"/>
        <v>0</v>
      </c>
      <c r="AV19" s="19">
        <f t="shared" si="2"/>
        <v>1442.2</v>
      </c>
    </row>
    <row r="20" spans="1:48" x14ac:dyDescent="0.25">
      <c r="A20" s="13">
        <v>44208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8"/>
      <c r="M20" s="18"/>
      <c r="N20" s="16">
        <f t="shared" si="0"/>
        <v>0</v>
      </c>
      <c r="O20" s="15">
        <v>649.5</v>
      </c>
      <c r="P20" s="17"/>
      <c r="Q20" s="17"/>
      <c r="R20" s="17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8">
        <f t="shared" si="1"/>
        <v>649.5</v>
      </c>
      <c r="AV20" s="19">
        <f t="shared" si="2"/>
        <v>792.7</v>
      </c>
    </row>
    <row r="21" spans="1:48" x14ac:dyDescent="0.25">
      <c r="A21" s="18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8"/>
      <c r="M21" s="18"/>
      <c r="N21" s="16">
        <f t="shared" si="0"/>
        <v>0</v>
      </c>
      <c r="O21" s="15">
        <v>742.6</v>
      </c>
      <c r="P21" s="17"/>
      <c r="Q21" s="17"/>
      <c r="R21" s="17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8">
        <f t="shared" si="1"/>
        <v>742.6</v>
      </c>
      <c r="AV21" s="19">
        <f t="shared" si="2"/>
        <v>50.100000000000023</v>
      </c>
    </row>
    <row r="22" spans="1:48" x14ac:dyDescent="0.25">
      <c r="A22" s="13">
        <v>44213</v>
      </c>
      <c r="B22" s="14">
        <v>272.5</v>
      </c>
      <c r="C22" s="15">
        <v>66</v>
      </c>
      <c r="D22" s="15">
        <v>10</v>
      </c>
      <c r="E22" s="15"/>
      <c r="F22" s="15">
        <v>40</v>
      </c>
      <c r="G22" s="15">
        <v>21.5</v>
      </c>
      <c r="H22" s="15"/>
      <c r="I22" s="15"/>
      <c r="J22" s="15"/>
      <c r="K22" s="15"/>
      <c r="L22" s="18"/>
      <c r="M22" s="18"/>
      <c r="N22" s="16">
        <f t="shared" si="0"/>
        <v>410</v>
      </c>
      <c r="O22" s="15"/>
      <c r="P22" s="17"/>
      <c r="Q22" s="17"/>
      <c r="R22" s="17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8">
        <f t="shared" si="1"/>
        <v>0</v>
      </c>
      <c r="AV22" s="19">
        <f t="shared" si="2"/>
        <v>460.1</v>
      </c>
    </row>
    <row r="23" spans="1:48" x14ac:dyDescent="0.25">
      <c r="A23" s="13">
        <v>44214</v>
      </c>
      <c r="B23" s="14"/>
      <c r="C23" s="15"/>
      <c r="D23" s="15"/>
      <c r="E23" s="15"/>
      <c r="F23" s="15"/>
      <c r="G23" s="15"/>
      <c r="H23" s="15"/>
      <c r="I23" s="15">
        <v>250</v>
      </c>
      <c r="J23" s="15"/>
      <c r="K23" s="15"/>
      <c r="L23" s="18"/>
      <c r="M23" s="18"/>
      <c r="N23" s="16">
        <f t="shared" si="0"/>
        <v>250</v>
      </c>
      <c r="O23" s="15">
        <v>250</v>
      </c>
      <c r="P23" s="17"/>
      <c r="Q23" s="17"/>
      <c r="R23" s="17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8">
        <f t="shared" si="1"/>
        <v>250</v>
      </c>
      <c r="AV23" s="19">
        <f t="shared" si="2"/>
        <v>460.1</v>
      </c>
    </row>
    <row r="24" spans="1:48" x14ac:dyDescent="0.25">
      <c r="A24" s="18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8"/>
      <c r="M24" s="18"/>
      <c r="N24" s="16">
        <f t="shared" si="0"/>
        <v>0</v>
      </c>
      <c r="O24" s="15">
        <v>410</v>
      </c>
      <c r="P24" s="17"/>
      <c r="Q24" s="17"/>
      <c r="R24" s="17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8">
        <f t="shared" si="1"/>
        <v>410</v>
      </c>
      <c r="AV24" s="19">
        <f t="shared" si="2"/>
        <v>50.100000000000023</v>
      </c>
    </row>
    <row r="25" spans="1:48" x14ac:dyDescent="0.25">
      <c r="A25" s="18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8"/>
      <c r="M25" s="18"/>
      <c r="N25" s="16">
        <f t="shared" si="0"/>
        <v>0</v>
      </c>
      <c r="O25" s="15"/>
      <c r="P25" s="17"/>
      <c r="Q25" s="17"/>
      <c r="R25" s="17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8">
        <f t="shared" si="1"/>
        <v>0</v>
      </c>
      <c r="AV25" s="19">
        <f t="shared" si="2"/>
        <v>50.100000000000023</v>
      </c>
    </row>
    <row r="26" spans="1:48" x14ac:dyDescent="0.25">
      <c r="A26" s="18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8"/>
      <c r="M26" s="18"/>
      <c r="N26" s="16">
        <f t="shared" si="0"/>
        <v>0</v>
      </c>
      <c r="O26" s="15"/>
      <c r="P26" s="17"/>
      <c r="Q26" s="17"/>
      <c r="R26" s="17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8">
        <f t="shared" si="1"/>
        <v>0</v>
      </c>
      <c r="AV26" s="19">
        <f t="shared" si="2"/>
        <v>50.100000000000023</v>
      </c>
    </row>
    <row r="27" spans="1:48" x14ac:dyDescent="0.25">
      <c r="A27" s="18"/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8"/>
      <c r="M27" s="18"/>
      <c r="N27" s="16">
        <f t="shared" si="0"/>
        <v>0</v>
      </c>
      <c r="O27" s="15"/>
      <c r="P27" s="17"/>
      <c r="Q27" s="17"/>
      <c r="R27" s="17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8">
        <f t="shared" si="1"/>
        <v>0</v>
      </c>
      <c r="AV27" s="19">
        <f t="shared" si="2"/>
        <v>50.100000000000023</v>
      </c>
    </row>
    <row r="28" spans="1:48" x14ac:dyDescent="0.25">
      <c r="A28" s="13">
        <v>44215</v>
      </c>
      <c r="B28" s="14">
        <v>288.5</v>
      </c>
      <c r="C28" s="15">
        <v>60</v>
      </c>
      <c r="D28" s="15">
        <v>100</v>
      </c>
      <c r="E28" s="15"/>
      <c r="F28" s="15">
        <v>30</v>
      </c>
      <c r="G28" s="15">
        <v>91.5</v>
      </c>
      <c r="H28" s="15"/>
      <c r="I28" s="15"/>
      <c r="J28" s="15"/>
      <c r="K28" s="15"/>
      <c r="L28" s="18"/>
      <c r="M28" s="18"/>
      <c r="N28" s="16">
        <f t="shared" si="0"/>
        <v>570</v>
      </c>
      <c r="O28" s="15">
        <v>570</v>
      </c>
      <c r="P28" s="17"/>
      <c r="Q28" s="17"/>
      <c r="R28" s="17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8">
        <f t="shared" si="1"/>
        <v>570</v>
      </c>
      <c r="AV28" s="19">
        <f t="shared" si="2"/>
        <v>50.100000000000023</v>
      </c>
    </row>
    <row r="29" spans="1:48" x14ac:dyDescent="0.25">
      <c r="A29" s="18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8"/>
      <c r="M29" s="18"/>
      <c r="N29" s="16">
        <f t="shared" si="0"/>
        <v>0</v>
      </c>
      <c r="O29" s="15"/>
      <c r="P29" s="17"/>
      <c r="Q29" s="17"/>
      <c r="R29" s="17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8">
        <f t="shared" si="1"/>
        <v>0</v>
      </c>
      <c r="AV29" s="19">
        <f t="shared" si="2"/>
        <v>50.100000000000023</v>
      </c>
    </row>
    <row r="30" spans="1:48" x14ac:dyDescent="0.25">
      <c r="A30" s="13">
        <v>44216</v>
      </c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8"/>
      <c r="M30" s="18"/>
      <c r="N30" s="16">
        <f t="shared" si="0"/>
        <v>0</v>
      </c>
      <c r="O30" s="15"/>
      <c r="P30" s="17"/>
      <c r="Q30" s="17"/>
      <c r="R30" s="17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8">
        <f t="shared" si="1"/>
        <v>0</v>
      </c>
      <c r="AV30" s="19">
        <f t="shared" si="2"/>
        <v>50.100000000000023</v>
      </c>
    </row>
    <row r="31" spans="1:48" x14ac:dyDescent="0.25">
      <c r="A31" s="13">
        <v>44220</v>
      </c>
      <c r="B31" s="14">
        <v>232</v>
      </c>
      <c r="C31" s="15">
        <v>98</v>
      </c>
      <c r="D31" s="15">
        <v>67</v>
      </c>
      <c r="E31" s="15">
        <v>350</v>
      </c>
      <c r="F31" s="15">
        <v>105</v>
      </c>
      <c r="G31" s="15">
        <v>5</v>
      </c>
      <c r="H31" s="15">
        <v>33</v>
      </c>
      <c r="I31" s="15"/>
      <c r="J31" s="15"/>
      <c r="K31" s="15"/>
      <c r="L31" s="18"/>
      <c r="M31" s="18"/>
      <c r="N31" s="16">
        <f t="shared" si="0"/>
        <v>890</v>
      </c>
      <c r="O31" s="15"/>
      <c r="P31" s="17"/>
      <c r="Q31" s="17"/>
      <c r="R31" s="17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8">
        <f t="shared" si="1"/>
        <v>0</v>
      </c>
      <c r="AV31" s="19">
        <f t="shared" si="2"/>
        <v>940.1</v>
      </c>
    </row>
    <row r="32" spans="1:48" x14ac:dyDescent="0.25">
      <c r="A32" s="13">
        <v>44221</v>
      </c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8"/>
      <c r="M32" s="18"/>
      <c r="N32" s="16">
        <f t="shared" si="0"/>
        <v>0</v>
      </c>
      <c r="O32" s="15">
        <v>210</v>
      </c>
      <c r="P32" s="17"/>
      <c r="Q32" s="17"/>
      <c r="R32" s="17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8">
        <f t="shared" si="1"/>
        <v>210</v>
      </c>
      <c r="AV32" s="19">
        <f t="shared" si="2"/>
        <v>730.1</v>
      </c>
    </row>
    <row r="33" spans="1:48" x14ac:dyDescent="0.25">
      <c r="A33" s="18"/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8"/>
      <c r="M33" s="18"/>
      <c r="N33" s="16">
        <f t="shared" si="0"/>
        <v>0</v>
      </c>
      <c r="O33" s="15">
        <v>890</v>
      </c>
      <c r="P33" s="17"/>
      <c r="Q33" s="17"/>
      <c r="R33" s="17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8">
        <f t="shared" si="1"/>
        <v>890</v>
      </c>
      <c r="AV33" s="19">
        <f t="shared" si="2"/>
        <v>-159.89999999999998</v>
      </c>
    </row>
    <row r="34" spans="1:48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2"/>
      <c r="M34" s="22"/>
      <c r="N34" s="16">
        <f t="shared" si="0"/>
        <v>0</v>
      </c>
      <c r="O34" s="24"/>
      <c r="P34" s="26"/>
      <c r="Q34" s="26"/>
      <c r="R34" s="26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2">
        <f t="shared" si="1"/>
        <v>0</v>
      </c>
      <c r="AV34" s="27">
        <f t="shared" si="2"/>
        <v>-159.89999999999998</v>
      </c>
    </row>
    <row r="35" spans="1:48" x14ac:dyDescent="0.25">
      <c r="A35" s="34"/>
      <c r="B35" s="35">
        <f>SUM(B8:B34)</f>
        <v>1600</v>
      </c>
      <c r="C35" s="35">
        <f t="shared" ref="C35:AU35" si="3">SUM(C8:C34)</f>
        <v>432.5</v>
      </c>
      <c r="D35" s="35">
        <f t="shared" si="3"/>
        <v>447.5</v>
      </c>
      <c r="E35" s="35">
        <f t="shared" si="3"/>
        <v>350</v>
      </c>
      <c r="F35" s="35">
        <f t="shared" si="3"/>
        <v>229</v>
      </c>
      <c r="G35" s="35">
        <f t="shared" si="3"/>
        <v>342.6</v>
      </c>
      <c r="H35" s="35">
        <f t="shared" si="3"/>
        <v>33</v>
      </c>
      <c r="I35" s="35">
        <f t="shared" si="3"/>
        <v>542.6</v>
      </c>
      <c r="J35" s="35">
        <f t="shared" si="3"/>
        <v>0</v>
      </c>
      <c r="K35" s="35">
        <f t="shared" si="3"/>
        <v>0</v>
      </c>
      <c r="L35" s="35">
        <f t="shared" si="3"/>
        <v>0</v>
      </c>
      <c r="M35" s="35">
        <f t="shared" si="3"/>
        <v>50</v>
      </c>
      <c r="N35" s="16">
        <f t="shared" si="0"/>
        <v>4027.2</v>
      </c>
      <c r="O35" s="35">
        <f t="shared" si="3"/>
        <v>4187.1000000000004</v>
      </c>
      <c r="P35" s="35">
        <f t="shared" si="3"/>
        <v>0</v>
      </c>
      <c r="Q35" s="35">
        <f t="shared" si="3"/>
        <v>0</v>
      </c>
      <c r="R35" s="35">
        <f t="shared" si="3"/>
        <v>0</v>
      </c>
      <c r="S35" s="35">
        <f t="shared" si="3"/>
        <v>0</v>
      </c>
      <c r="T35" s="35">
        <f t="shared" si="3"/>
        <v>0</v>
      </c>
      <c r="U35" s="35">
        <f t="shared" si="3"/>
        <v>0</v>
      </c>
      <c r="V35" s="35">
        <f t="shared" si="3"/>
        <v>0</v>
      </c>
      <c r="W35" s="35">
        <f t="shared" si="3"/>
        <v>0</v>
      </c>
      <c r="X35" s="35">
        <f t="shared" si="3"/>
        <v>0</v>
      </c>
      <c r="Y35" s="35">
        <f t="shared" si="3"/>
        <v>0</v>
      </c>
      <c r="Z35" s="35">
        <f t="shared" si="3"/>
        <v>0</v>
      </c>
      <c r="AA35" s="35">
        <f t="shared" si="3"/>
        <v>0</v>
      </c>
      <c r="AB35" s="35">
        <f t="shared" si="3"/>
        <v>0</v>
      </c>
      <c r="AC35" s="35"/>
      <c r="AD35" s="35">
        <f t="shared" si="3"/>
        <v>0</v>
      </c>
      <c r="AE35" s="35">
        <f t="shared" si="3"/>
        <v>0</v>
      </c>
      <c r="AF35" s="35">
        <f t="shared" si="3"/>
        <v>0</v>
      </c>
      <c r="AG35" s="35">
        <f t="shared" si="3"/>
        <v>0</v>
      </c>
      <c r="AH35" s="35">
        <f t="shared" si="3"/>
        <v>0</v>
      </c>
      <c r="AI35" s="35">
        <f t="shared" si="3"/>
        <v>0</v>
      </c>
      <c r="AJ35" s="35">
        <f t="shared" si="3"/>
        <v>0</v>
      </c>
      <c r="AK35" s="35">
        <f t="shared" si="3"/>
        <v>0</v>
      </c>
      <c r="AL35" s="35">
        <f t="shared" si="3"/>
        <v>0</v>
      </c>
      <c r="AM35" s="35">
        <f t="shared" si="3"/>
        <v>0</v>
      </c>
      <c r="AN35" s="35">
        <f t="shared" si="3"/>
        <v>0</v>
      </c>
      <c r="AO35" s="35">
        <f t="shared" si="3"/>
        <v>0</v>
      </c>
      <c r="AP35" s="35">
        <f t="shared" si="3"/>
        <v>0</v>
      </c>
      <c r="AQ35" s="35">
        <f t="shared" si="3"/>
        <v>0</v>
      </c>
      <c r="AR35" s="35">
        <f t="shared" si="3"/>
        <v>0</v>
      </c>
      <c r="AS35" s="35">
        <f t="shared" si="3"/>
        <v>0</v>
      </c>
      <c r="AT35" s="35">
        <f t="shared" si="3"/>
        <v>0</v>
      </c>
      <c r="AU35" s="35">
        <f t="shared" si="3"/>
        <v>4187.1000000000004</v>
      </c>
      <c r="AV35" s="37">
        <f t="shared" si="2"/>
        <v>-319.80000000000064</v>
      </c>
    </row>
    <row r="36" spans="1:48" x14ac:dyDescent="0.25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28"/>
      <c r="M36" s="28"/>
      <c r="N36" s="16">
        <f t="shared" si="0"/>
        <v>0</v>
      </c>
      <c r="O36" s="30"/>
      <c r="P36" s="32"/>
      <c r="Q36" s="32"/>
      <c r="R36" s="32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28">
        <f t="shared" si="1"/>
        <v>0</v>
      </c>
      <c r="AV36" s="33">
        <v>-159.9</v>
      </c>
    </row>
    <row r="37" spans="1:48" x14ac:dyDescent="0.25">
      <c r="A37" s="13">
        <v>44228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8"/>
      <c r="M37" s="18"/>
      <c r="N37" s="16">
        <f t="shared" si="0"/>
        <v>0</v>
      </c>
      <c r="O37" s="15"/>
      <c r="P37" s="17"/>
      <c r="Q37" s="17"/>
      <c r="R37" s="1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8">
        <f t="shared" si="1"/>
        <v>0</v>
      </c>
      <c r="AV37" s="19">
        <f t="shared" si="2"/>
        <v>-159.9</v>
      </c>
    </row>
    <row r="38" spans="1:48" x14ac:dyDescent="0.25">
      <c r="A38" s="18"/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8"/>
      <c r="M38" s="18"/>
      <c r="N38" s="16">
        <f t="shared" si="0"/>
        <v>0</v>
      </c>
      <c r="O38" s="15"/>
      <c r="P38" s="17"/>
      <c r="Q38" s="17"/>
      <c r="R38" s="17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>
        <v>316.45</v>
      </c>
      <c r="AF38" s="15"/>
      <c r="AG38" s="15"/>
      <c r="AH38" s="15"/>
      <c r="AI38" s="15"/>
      <c r="AJ38" s="15"/>
      <c r="AK38" s="15"/>
      <c r="AL38" s="15"/>
      <c r="AM38" s="15"/>
      <c r="AN38" s="15"/>
      <c r="AO38" s="15">
        <v>22.99</v>
      </c>
      <c r="AP38" s="15">
        <v>2000</v>
      </c>
      <c r="AQ38" s="15"/>
      <c r="AR38" s="15"/>
      <c r="AS38" s="15"/>
      <c r="AT38" s="15"/>
      <c r="AU38" s="18">
        <f t="shared" si="1"/>
        <v>2339.44</v>
      </c>
      <c r="AV38" s="19">
        <f t="shared" si="2"/>
        <v>-2499.34</v>
      </c>
    </row>
    <row r="39" spans="1:48" x14ac:dyDescent="0.25">
      <c r="A39" s="18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8"/>
      <c r="M39" s="18"/>
      <c r="N39" s="16">
        <f t="shared" si="0"/>
        <v>0</v>
      </c>
      <c r="O39" s="15"/>
      <c r="P39" s="17"/>
      <c r="Q39" s="17"/>
      <c r="R39" s="17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>
        <v>145</v>
      </c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8">
        <f t="shared" si="1"/>
        <v>145</v>
      </c>
      <c r="AV39" s="19">
        <f t="shared" si="2"/>
        <v>-2644.34</v>
      </c>
    </row>
    <row r="40" spans="1:48" x14ac:dyDescent="0.25">
      <c r="A40" s="13">
        <v>44234</v>
      </c>
      <c r="B40" s="14">
        <v>145</v>
      </c>
      <c r="C40" s="15">
        <v>99</v>
      </c>
      <c r="D40" s="15">
        <v>30</v>
      </c>
      <c r="E40" s="15"/>
      <c r="F40" s="15">
        <v>22</v>
      </c>
      <c r="G40" s="15">
        <v>22</v>
      </c>
      <c r="H40" s="15">
        <v>132</v>
      </c>
      <c r="I40" s="15"/>
      <c r="J40" s="15"/>
      <c r="K40" s="15"/>
      <c r="L40" s="18"/>
      <c r="M40" s="18"/>
      <c r="N40" s="16">
        <f t="shared" si="0"/>
        <v>450</v>
      </c>
      <c r="O40" s="15"/>
      <c r="P40" s="17"/>
      <c r="Q40" s="17"/>
      <c r="R40" s="17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8">
        <f t="shared" si="1"/>
        <v>0</v>
      </c>
      <c r="AV40" s="19">
        <f t="shared" si="2"/>
        <v>-2194.34</v>
      </c>
    </row>
    <row r="41" spans="1:48" x14ac:dyDescent="0.25">
      <c r="A41" s="13">
        <v>44235</v>
      </c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8"/>
      <c r="M41" s="18"/>
      <c r="N41" s="16">
        <f t="shared" si="0"/>
        <v>0</v>
      </c>
      <c r="O41" s="15">
        <v>450</v>
      </c>
      <c r="P41" s="17"/>
      <c r="Q41" s="17"/>
      <c r="R41" s="17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8">
        <f t="shared" si="1"/>
        <v>450</v>
      </c>
      <c r="AV41" s="19">
        <f t="shared" si="2"/>
        <v>-2644.34</v>
      </c>
    </row>
    <row r="42" spans="1:48" x14ac:dyDescent="0.25">
      <c r="A42" s="18"/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8"/>
      <c r="M42" s="18"/>
      <c r="N42" s="16">
        <f t="shared" si="0"/>
        <v>0</v>
      </c>
      <c r="O42" s="15"/>
      <c r="P42" s="17"/>
      <c r="Q42" s="17"/>
      <c r="R42" s="17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8">
        <f>SUM(O42:AS42)</f>
        <v>0</v>
      </c>
      <c r="AV42" s="19">
        <f t="shared" si="2"/>
        <v>-2644.34</v>
      </c>
    </row>
    <row r="43" spans="1:48" x14ac:dyDescent="0.25">
      <c r="A43" s="18"/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8"/>
      <c r="M43" s="18"/>
      <c r="N43" s="16">
        <f t="shared" si="0"/>
        <v>0</v>
      </c>
      <c r="O43" s="15"/>
      <c r="P43" s="17"/>
      <c r="Q43" s="17"/>
      <c r="R43" s="17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8">
        <f>SUM(O43:AS43)</f>
        <v>0</v>
      </c>
      <c r="AV43" s="19">
        <f t="shared" si="2"/>
        <v>-2644.34</v>
      </c>
    </row>
    <row r="44" spans="1:48" x14ac:dyDescent="0.25">
      <c r="A44" s="13">
        <v>44241</v>
      </c>
      <c r="B44" s="14">
        <v>216</v>
      </c>
      <c r="C44" s="15">
        <v>51</v>
      </c>
      <c r="D44" s="15">
        <v>94</v>
      </c>
      <c r="E44" s="15">
        <v>100</v>
      </c>
      <c r="F44" s="15"/>
      <c r="G44" s="15">
        <v>70.150000000000006</v>
      </c>
      <c r="H44" s="15"/>
      <c r="I44" s="15"/>
      <c r="J44" s="15"/>
      <c r="K44" s="15"/>
      <c r="L44" s="18"/>
      <c r="M44" s="18"/>
      <c r="N44" s="16">
        <f t="shared" si="0"/>
        <v>531.15</v>
      </c>
      <c r="O44" s="15"/>
      <c r="P44" s="17"/>
      <c r="Q44" s="17"/>
      <c r="R44" s="17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8">
        <f t="shared" si="1"/>
        <v>0</v>
      </c>
      <c r="AV44" s="19">
        <f t="shared" si="2"/>
        <v>-2113.19</v>
      </c>
    </row>
    <row r="45" spans="1:48" x14ac:dyDescent="0.25">
      <c r="A45" s="13">
        <v>44242</v>
      </c>
      <c r="B45" s="14">
        <v>110</v>
      </c>
      <c r="C45" s="15">
        <v>36</v>
      </c>
      <c r="D45" s="15">
        <v>45</v>
      </c>
      <c r="E45" s="15"/>
      <c r="F45" s="15">
        <v>29</v>
      </c>
      <c r="G45" s="15">
        <v>40</v>
      </c>
      <c r="H45" s="15"/>
      <c r="I45" s="15"/>
      <c r="J45" s="15"/>
      <c r="K45" s="15"/>
      <c r="L45" s="18"/>
      <c r="M45" s="18"/>
      <c r="N45" s="16">
        <f t="shared" si="0"/>
        <v>260</v>
      </c>
      <c r="O45" s="15">
        <v>531.15</v>
      </c>
      <c r="P45" s="17"/>
      <c r="Q45" s="17"/>
      <c r="R45" s="17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8">
        <f t="shared" si="1"/>
        <v>531.15</v>
      </c>
      <c r="AV45" s="19">
        <f t="shared" si="2"/>
        <v>-2384.34</v>
      </c>
    </row>
    <row r="46" spans="1:48" x14ac:dyDescent="0.25">
      <c r="A46" s="18"/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8"/>
      <c r="M46" s="18"/>
      <c r="N46" s="16">
        <f t="shared" si="0"/>
        <v>0</v>
      </c>
      <c r="O46" s="15">
        <v>25</v>
      </c>
      <c r="P46" s="17"/>
      <c r="Q46" s="17"/>
      <c r="R46" s="17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8">
        <f t="shared" si="1"/>
        <v>25</v>
      </c>
      <c r="AV46" s="19">
        <f t="shared" si="2"/>
        <v>-2409.34</v>
      </c>
    </row>
    <row r="47" spans="1:48" x14ac:dyDescent="0.25">
      <c r="A47" s="18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8"/>
      <c r="M47" s="18"/>
      <c r="N47" s="16">
        <f t="shared" si="0"/>
        <v>0</v>
      </c>
      <c r="O47" s="15"/>
      <c r="P47" s="17"/>
      <c r="Q47" s="17"/>
      <c r="R47" s="17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8">
        <f t="shared" si="1"/>
        <v>0</v>
      </c>
      <c r="AV47" s="19">
        <f t="shared" si="2"/>
        <v>-2409.34</v>
      </c>
    </row>
    <row r="48" spans="1:48" x14ac:dyDescent="0.25">
      <c r="A48" s="18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8"/>
      <c r="M48" s="18"/>
      <c r="N48" s="16">
        <f t="shared" si="0"/>
        <v>0</v>
      </c>
      <c r="O48" s="15"/>
      <c r="P48" s="17"/>
      <c r="Q48" s="17"/>
      <c r="R48" s="17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8">
        <f t="shared" si="1"/>
        <v>0</v>
      </c>
      <c r="AV48" s="19">
        <f t="shared" si="2"/>
        <v>-2409.34</v>
      </c>
    </row>
    <row r="49" spans="1:48" x14ac:dyDescent="0.25">
      <c r="A49" s="18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8"/>
      <c r="M49" s="18"/>
      <c r="N49" s="16">
        <f t="shared" si="0"/>
        <v>0</v>
      </c>
      <c r="O49" s="15"/>
      <c r="P49" s="17"/>
      <c r="Q49" s="17"/>
      <c r="R49" s="17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8">
        <f t="shared" si="1"/>
        <v>0</v>
      </c>
      <c r="AV49" s="19">
        <f t="shared" si="2"/>
        <v>-2409.34</v>
      </c>
    </row>
    <row r="50" spans="1:48" x14ac:dyDescent="0.25">
      <c r="A50" s="13">
        <v>44248</v>
      </c>
      <c r="B50" s="14">
        <v>336.3</v>
      </c>
      <c r="C50" s="15">
        <v>33</v>
      </c>
      <c r="D50" s="15">
        <v>30</v>
      </c>
      <c r="E50" s="15"/>
      <c r="F50" s="15">
        <v>5</v>
      </c>
      <c r="G50" s="15">
        <v>90</v>
      </c>
      <c r="H50" s="15"/>
      <c r="I50" s="15"/>
      <c r="J50" s="15"/>
      <c r="K50" s="15"/>
      <c r="L50" s="18"/>
      <c r="M50" s="18"/>
      <c r="N50" s="16">
        <f t="shared" si="0"/>
        <v>494.3</v>
      </c>
      <c r="O50" s="15">
        <v>844.3</v>
      </c>
      <c r="P50" s="17"/>
      <c r="Q50" s="17"/>
      <c r="R50" s="17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8">
        <f t="shared" si="1"/>
        <v>844.3</v>
      </c>
      <c r="AV50" s="19">
        <f t="shared" si="2"/>
        <v>-2759.34</v>
      </c>
    </row>
    <row r="51" spans="1:48" x14ac:dyDescent="0.25">
      <c r="A51" s="18"/>
      <c r="B51" s="14"/>
      <c r="C51" s="15"/>
      <c r="D51" s="15"/>
      <c r="E51" s="15"/>
      <c r="F51" s="15"/>
      <c r="G51" s="15">
        <v>350</v>
      </c>
      <c r="H51" s="15"/>
      <c r="I51" s="15"/>
      <c r="J51" s="15"/>
      <c r="K51" s="15"/>
      <c r="L51" s="18"/>
      <c r="M51" s="18">
        <v>2000</v>
      </c>
      <c r="N51" s="16">
        <f t="shared" si="0"/>
        <v>2350</v>
      </c>
      <c r="O51" s="15">
        <v>260</v>
      </c>
      <c r="P51" s="17"/>
      <c r="Q51" s="17"/>
      <c r="R51" s="17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8">
        <f t="shared" si="1"/>
        <v>260</v>
      </c>
      <c r="AV51" s="19">
        <f t="shared" si="2"/>
        <v>-669.34000000000015</v>
      </c>
    </row>
    <row r="52" spans="1:48" x14ac:dyDescent="0.25">
      <c r="A52" s="18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8"/>
      <c r="M52" s="18"/>
      <c r="N52" s="16">
        <f t="shared" si="0"/>
        <v>0</v>
      </c>
      <c r="O52" s="15"/>
      <c r="P52" s="17"/>
      <c r="Q52" s="17"/>
      <c r="R52" s="17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8">
        <f t="shared" si="1"/>
        <v>0</v>
      </c>
      <c r="AV52" s="19">
        <f t="shared" si="2"/>
        <v>-669.34000000000015</v>
      </c>
    </row>
    <row r="53" spans="1:48" x14ac:dyDescent="0.25">
      <c r="A53" s="18"/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8"/>
      <c r="M53" s="18"/>
      <c r="N53" s="16">
        <f t="shared" si="0"/>
        <v>0</v>
      </c>
      <c r="O53" s="15"/>
      <c r="P53" s="17"/>
      <c r="Q53" s="17"/>
      <c r="R53" s="17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8">
        <f t="shared" si="1"/>
        <v>0</v>
      </c>
      <c r="AV53" s="19">
        <f t="shared" si="2"/>
        <v>-669.34000000000015</v>
      </c>
    </row>
    <row r="54" spans="1:48" x14ac:dyDescent="0.25">
      <c r="A54" s="18"/>
      <c r="B54" s="14"/>
      <c r="C54" s="15"/>
      <c r="D54" s="15"/>
      <c r="E54" s="15"/>
      <c r="F54" s="15"/>
      <c r="G54" s="15">
        <v>100</v>
      </c>
      <c r="H54" s="15"/>
      <c r="I54" s="15"/>
      <c r="J54" s="15"/>
      <c r="K54" s="15"/>
      <c r="L54" s="18"/>
      <c r="M54" s="18"/>
      <c r="N54" s="16">
        <f t="shared" si="0"/>
        <v>100</v>
      </c>
      <c r="O54" s="15"/>
      <c r="P54" s="17"/>
      <c r="Q54" s="17"/>
      <c r="R54" s="17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8">
        <f t="shared" si="1"/>
        <v>0</v>
      </c>
      <c r="AV54" s="19">
        <f t="shared" si="2"/>
        <v>-569.34000000000015</v>
      </c>
    </row>
    <row r="55" spans="1:48" x14ac:dyDescent="0.25">
      <c r="A55" s="45">
        <v>44255</v>
      </c>
      <c r="B55" s="23">
        <v>317.3</v>
      </c>
      <c r="C55" s="24">
        <v>60</v>
      </c>
      <c r="D55" s="24">
        <v>166</v>
      </c>
      <c r="E55" s="24">
        <v>175</v>
      </c>
      <c r="F55" s="24"/>
      <c r="G55" s="24">
        <v>151.5</v>
      </c>
      <c r="H55" s="24">
        <v>22</v>
      </c>
      <c r="I55" s="24"/>
      <c r="J55" s="24"/>
      <c r="K55" s="24"/>
      <c r="L55" s="22"/>
      <c r="M55" s="22"/>
      <c r="N55" s="16">
        <f t="shared" si="0"/>
        <v>891.8</v>
      </c>
      <c r="O55" s="24"/>
      <c r="P55" s="26"/>
      <c r="Q55" s="26"/>
      <c r="R55" s="26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2">
        <f t="shared" si="1"/>
        <v>0</v>
      </c>
      <c r="AV55" s="27">
        <f t="shared" si="2"/>
        <v>322.45999999999981</v>
      </c>
    </row>
    <row r="56" spans="1:48" x14ac:dyDescent="0.25">
      <c r="A56" s="47"/>
      <c r="B56" s="35">
        <f>SUM(B37:B55)</f>
        <v>1124.5999999999999</v>
      </c>
      <c r="C56" s="35">
        <f t="shared" ref="C56:AT56" si="4">SUM(C37:C55)</f>
        <v>279</v>
      </c>
      <c r="D56" s="35">
        <f t="shared" si="4"/>
        <v>365</v>
      </c>
      <c r="E56" s="35">
        <f t="shared" si="4"/>
        <v>275</v>
      </c>
      <c r="F56" s="35">
        <f t="shared" si="4"/>
        <v>56</v>
      </c>
      <c r="G56" s="35">
        <f t="shared" si="4"/>
        <v>823.65</v>
      </c>
      <c r="H56" s="35">
        <f t="shared" si="4"/>
        <v>154</v>
      </c>
      <c r="I56" s="35">
        <f t="shared" si="4"/>
        <v>0</v>
      </c>
      <c r="J56" s="35">
        <f t="shared" si="4"/>
        <v>0</v>
      </c>
      <c r="K56" s="35">
        <f t="shared" si="4"/>
        <v>0</v>
      </c>
      <c r="L56" s="35">
        <f t="shared" si="4"/>
        <v>0</v>
      </c>
      <c r="M56" s="35">
        <f t="shared" si="4"/>
        <v>2000</v>
      </c>
      <c r="N56" s="16">
        <f t="shared" si="0"/>
        <v>5077.25</v>
      </c>
      <c r="O56" s="35">
        <f t="shared" si="4"/>
        <v>2110.4499999999998</v>
      </c>
      <c r="P56" s="35">
        <f t="shared" si="4"/>
        <v>0</v>
      </c>
      <c r="Q56" s="35">
        <f t="shared" si="4"/>
        <v>0</v>
      </c>
      <c r="R56" s="35">
        <f t="shared" si="4"/>
        <v>0</v>
      </c>
      <c r="S56" s="35">
        <f t="shared" si="4"/>
        <v>0</v>
      </c>
      <c r="T56" s="35">
        <f t="shared" si="4"/>
        <v>0</v>
      </c>
      <c r="U56" s="35">
        <f t="shared" si="4"/>
        <v>0</v>
      </c>
      <c r="V56" s="35">
        <f t="shared" si="4"/>
        <v>0</v>
      </c>
      <c r="W56" s="35">
        <f t="shared" si="4"/>
        <v>0</v>
      </c>
      <c r="X56" s="35">
        <f t="shared" si="4"/>
        <v>0</v>
      </c>
      <c r="Y56" s="35">
        <f t="shared" si="4"/>
        <v>0</v>
      </c>
      <c r="Z56" s="35">
        <f t="shared" si="4"/>
        <v>0</v>
      </c>
      <c r="AA56" s="35">
        <f t="shared" si="4"/>
        <v>0</v>
      </c>
      <c r="AB56" s="35">
        <f t="shared" si="4"/>
        <v>0</v>
      </c>
      <c r="AC56" s="35"/>
      <c r="AD56" s="35">
        <f t="shared" si="4"/>
        <v>145</v>
      </c>
      <c r="AE56" s="35">
        <f t="shared" si="4"/>
        <v>316.45</v>
      </c>
      <c r="AF56" s="35">
        <f t="shared" si="4"/>
        <v>0</v>
      </c>
      <c r="AG56" s="35">
        <f t="shared" si="4"/>
        <v>0</v>
      </c>
      <c r="AH56" s="35">
        <f t="shared" si="4"/>
        <v>0</v>
      </c>
      <c r="AI56" s="35">
        <f t="shared" si="4"/>
        <v>0</v>
      </c>
      <c r="AJ56" s="35">
        <f t="shared" si="4"/>
        <v>0</v>
      </c>
      <c r="AK56" s="35">
        <f t="shared" si="4"/>
        <v>0</v>
      </c>
      <c r="AL56" s="35">
        <f t="shared" si="4"/>
        <v>0</v>
      </c>
      <c r="AM56" s="35">
        <f t="shared" si="4"/>
        <v>0</v>
      </c>
      <c r="AN56" s="35">
        <f t="shared" si="4"/>
        <v>0</v>
      </c>
      <c r="AO56" s="35">
        <f t="shared" si="4"/>
        <v>22.99</v>
      </c>
      <c r="AP56" s="35">
        <f t="shared" si="4"/>
        <v>2000</v>
      </c>
      <c r="AQ56" s="35">
        <f t="shared" si="4"/>
        <v>0</v>
      </c>
      <c r="AR56" s="35">
        <f t="shared" si="4"/>
        <v>0</v>
      </c>
      <c r="AS56" s="35">
        <f t="shared" si="4"/>
        <v>0</v>
      </c>
      <c r="AT56" s="35">
        <f t="shared" si="4"/>
        <v>0</v>
      </c>
      <c r="AU56" s="36">
        <f t="shared" si="1"/>
        <v>4594.8899999999994</v>
      </c>
      <c r="AV56" s="37">
        <f t="shared" si="2"/>
        <v>804.82000000000062</v>
      </c>
    </row>
    <row r="57" spans="1:48" x14ac:dyDescent="0.25">
      <c r="A57" s="46">
        <v>44256</v>
      </c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28"/>
      <c r="M57" s="28"/>
      <c r="N57" s="16">
        <f t="shared" si="0"/>
        <v>0</v>
      </c>
      <c r="O57" s="30"/>
      <c r="P57" s="32"/>
      <c r="Q57" s="32"/>
      <c r="R57" s="32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28">
        <f t="shared" si="1"/>
        <v>0</v>
      </c>
      <c r="AV57" s="33">
        <v>322.45999999999998</v>
      </c>
    </row>
    <row r="58" spans="1:48" x14ac:dyDescent="0.25">
      <c r="A58" s="18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8"/>
      <c r="M58" s="18"/>
      <c r="N58" s="16">
        <f t="shared" si="0"/>
        <v>0</v>
      </c>
      <c r="O58" s="15"/>
      <c r="P58" s="17"/>
      <c r="Q58" s="17"/>
      <c r="R58" s="17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>
        <v>11.78</v>
      </c>
      <c r="AP58" s="15"/>
      <c r="AQ58" s="15"/>
      <c r="AR58" s="15"/>
      <c r="AS58" s="15"/>
      <c r="AT58" s="15"/>
      <c r="AU58" s="18">
        <f t="shared" si="1"/>
        <v>11.78</v>
      </c>
      <c r="AV58" s="19">
        <f t="shared" si="2"/>
        <v>310.68</v>
      </c>
    </row>
    <row r="59" spans="1:48" x14ac:dyDescent="0.25">
      <c r="A59" s="18"/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8"/>
      <c r="M59" s="18"/>
      <c r="N59" s="16">
        <f t="shared" si="0"/>
        <v>0</v>
      </c>
      <c r="O59" s="15"/>
      <c r="P59" s="17"/>
      <c r="Q59" s="17"/>
      <c r="R59" s="17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8">
        <f t="shared" si="1"/>
        <v>0</v>
      </c>
      <c r="AV59" s="19">
        <f t="shared" si="2"/>
        <v>310.68</v>
      </c>
    </row>
    <row r="60" spans="1:48" x14ac:dyDescent="0.25">
      <c r="A60" s="18"/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8"/>
      <c r="M60" s="18"/>
      <c r="N60" s="16">
        <f t="shared" si="0"/>
        <v>0</v>
      </c>
      <c r="O60" s="15">
        <v>991.8</v>
      </c>
      <c r="P60" s="17"/>
      <c r="Q60" s="17"/>
      <c r="R60" s="17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8">
        <f t="shared" si="1"/>
        <v>991.8</v>
      </c>
      <c r="AV60" s="19">
        <f t="shared" si="2"/>
        <v>-681.11999999999989</v>
      </c>
    </row>
    <row r="61" spans="1:48" x14ac:dyDescent="0.25">
      <c r="A61" s="13">
        <v>44262</v>
      </c>
      <c r="B61" s="14">
        <v>200</v>
      </c>
      <c r="C61" s="15">
        <v>64.5</v>
      </c>
      <c r="D61" s="15">
        <v>130</v>
      </c>
      <c r="E61" s="15">
        <v>59</v>
      </c>
      <c r="F61" s="15">
        <v>64</v>
      </c>
      <c r="G61" s="15">
        <v>30.5</v>
      </c>
      <c r="H61" s="15">
        <v>22</v>
      </c>
      <c r="I61" s="15">
        <v>50</v>
      </c>
      <c r="J61" s="15">
        <v>270</v>
      </c>
      <c r="K61" s="15"/>
      <c r="L61" s="18"/>
      <c r="M61" s="18"/>
      <c r="N61" s="16">
        <f t="shared" si="0"/>
        <v>890</v>
      </c>
      <c r="O61" s="15">
        <v>640</v>
      </c>
      <c r="P61" s="17"/>
      <c r="Q61" s="17"/>
      <c r="R61" s="17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8">
        <f t="shared" si="1"/>
        <v>640</v>
      </c>
      <c r="AV61" s="19">
        <f t="shared" si="2"/>
        <v>-431.11999999999989</v>
      </c>
    </row>
    <row r="62" spans="1:48" x14ac:dyDescent="0.25">
      <c r="A62" s="18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8"/>
      <c r="M62" s="18"/>
      <c r="N62" s="16">
        <f t="shared" si="0"/>
        <v>0</v>
      </c>
      <c r="O62" s="15">
        <v>250</v>
      </c>
      <c r="P62" s="17"/>
      <c r="Q62" s="17"/>
      <c r="R62" s="17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8">
        <f t="shared" si="1"/>
        <v>250</v>
      </c>
      <c r="AV62" s="19">
        <f t="shared" si="2"/>
        <v>-681.11999999999989</v>
      </c>
    </row>
    <row r="63" spans="1:48" x14ac:dyDescent="0.25">
      <c r="A63" s="18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8"/>
      <c r="M63" s="18"/>
      <c r="N63" s="16">
        <f t="shared" si="0"/>
        <v>0</v>
      </c>
      <c r="O63" s="15"/>
      <c r="P63" s="17"/>
      <c r="Q63" s="17"/>
      <c r="R63" s="17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8">
        <f t="shared" si="1"/>
        <v>0</v>
      </c>
      <c r="AV63" s="19">
        <f t="shared" si="2"/>
        <v>-681.11999999999989</v>
      </c>
    </row>
    <row r="64" spans="1:48" x14ac:dyDescent="0.25">
      <c r="A64" s="18"/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18"/>
      <c r="M64" s="18"/>
      <c r="N64" s="16">
        <f t="shared" si="0"/>
        <v>0</v>
      </c>
      <c r="O64" s="15"/>
      <c r="P64" s="17"/>
      <c r="Q64" s="17"/>
      <c r="R64" s="17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8">
        <f t="shared" si="1"/>
        <v>0</v>
      </c>
      <c r="AV64" s="19">
        <f t="shared" si="2"/>
        <v>-681.11999999999989</v>
      </c>
    </row>
    <row r="65" spans="1:48" x14ac:dyDescent="0.25">
      <c r="A65" s="13">
        <v>44269</v>
      </c>
      <c r="B65" s="14">
        <v>317.5</v>
      </c>
      <c r="C65" s="15">
        <v>70.5</v>
      </c>
      <c r="D65" s="15">
        <v>32</v>
      </c>
      <c r="E65" s="15">
        <v>50</v>
      </c>
      <c r="F65" s="15">
        <v>30</v>
      </c>
      <c r="G65" s="15">
        <v>109.35</v>
      </c>
      <c r="H65" s="15"/>
      <c r="I65" s="15"/>
      <c r="J65" s="15">
        <v>335.65</v>
      </c>
      <c r="K65" s="15"/>
      <c r="L65" s="18"/>
      <c r="M65" s="18"/>
      <c r="N65" s="16">
        <f t="shared" si="0"/>
        <v>945</v>
      </c>
      <c r="O65" s="15"/>
      <c r="P65" s="17"/>
      <c r="Q65" s="17"/>
      <c r="R65" s="17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8">
        <f t="shared" si="1"/>
        <v>0</v>
      </c>
      <c r="AV65" s="19">
        <f t="shared" si="2"/>
        <v>263.88000000000011</v>
      </c>
    </row>
    <row r="66" spans="1:48" x14ac:dyDescent="0.25">
      <c r="A66" s="13">
        <v>44270</v>
      </c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8"/>
      <c r="M66" s="18"/>
      <c r="N66" s="16">
        <f t="shared" si="0"/>
        <v>0</v>
      </c>
      <c r="O66" s="15">
        <v>895</v>
      </c>
      <c r="P66" s="17"/>
      <c r="Q66" s="17"/>
      <c r="R66" s="17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8">
        <f t="shared" si="1"/>
        <v>895</v>
      </c>
      <c r="AV66" s="19">
        <f t="shared" si="2"/>
        <v>-631.11999999999989</v>
      </c>
    </row>
    <row r="67" spans="1:48" x14ac:dyDescent="0.25">
      <c r="A67" s="18"/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8"/>
      <c r="M67" s="18"/>
      <c r="N67" s="16">
        <f t="shared" si="0"/>
        <v>0</v>
      </c>
      <c r="O67" s="15">
        <v>50</v>
      </c>
      <c r="P67" s="17"/>
      <c r="Q67" s="17"/>
      <c r="R67" s="17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8">
        <f t="shared" si="1"/>
        <v>50</v>
      </c>
      <c r="AV67" s="19">
        <f t="shared" si="2"/>
        <v>-681.11999999999989</v>
      </c>
    </row>
    <row r="68" spans="1:48" x14ac:dyDescent="0.25">
      <c r="A68" s="18"/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8"/>
      <c r="M68" s="18"/>
      <c r="N68" s="16">
        <f t="shared" si="0"/>
        <v>0</v>
      </c>
      <c r="O68" s="15"/>
      <c r="P68" s="17"/>
      <c r="Q68" s="17"/>
      <c r="R68" s="17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8">
        <f t="shared" si="1"/>
        <v>0</v>
      </c>
      <c r="AV68" s="19">
        <f t="shared" si="2"/>
        <v>-681.11999999999989</v>
      </c>
    </row>
    <row r="69" spans="1:48" x14ac:dyDescent="0.25">
      <c r="A69" s="18"/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18"/>
      <c r="M69" s="18"/>
      <c r="N69" s="16">
        <f t="shared" si="0"/>
        <v>0</v>
      </c>
      <c r="O69" s="15"/>
      <c r="P69" s="17"/>
      <c r="Q69" s="17"/>
      <c r="R69" s="17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8">
        <f t="shared" si="1"/>
        <v>0</v>
      </c>
      <c r="AV69" s="19">
        <f t="shared" si="2"/>
        <v>-681.11999999999989</v>
      </c>
    </row>
    <row r="70" spans="1:48" x14ac:dyDescent="0.25">
      <c r="A70" s="18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8"/>
      <c r="M70" s="18"/>
      <c r="N70" s="16">
        <f t="shared" si="0"/>
        <v>0</v>
      </c>
      <c r="O70" s="15"/>
      <c r="P70" s="17"/>
      <c r="Q70" s="17"/>
      <c r="R70" s="17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8">
        <f t="shared" si="1"/>
        <v>0</v>
      </c>
      <c r="AV70" s="19">
        <f t="shared" si="2"/>
        <v>-681.11999999999989</v>
      </c>
    </row>
    <row r="71" spans="1:48" x14ac:dyDescent="0.25">
      <c r="A71" s="18"/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8"/>
      <c r="M71" s="18"/>
      <c r="N71" s="16">
        <f t="shared" si="0"/>
        <v>0</v>
      </c>
      <c r="O71" s="15"/>
      <c r="P71" s="17"/>
      <c r="Q71" s="17"/>
      <c r="R71" s="17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8">
        <f t="shared" si="1"/>
        <v>0</v>
      </c>
      <c r="AV71" s="19">
        <f t="shared" si="2"/>
        <v>-681.11999999999989</v>
      </c>
    </row>
    <row r="72" spans="1:48" x14ac:dyDescent="0.25">
      <c r="A72" s="18"/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8"/>
      <c r="M72" s="18"/>
      <c r="N72" s="16">
        <f t="shared" si="0"/>
        <v>0</v>
      </c>
      <c r="O72" s="15"/>
      <c r="P72" s="17"/>
      <c r="Q72" s="17"/>
      <c r="R72" s="17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8">
        <f t="shared" si="1"/>
        <v>0</v>
      </c>
      <c r="AV72" s="19">
        <f t="shared" si="2"/>
        <v>-681.11999999999989</v>
      </c>
    </row>
    <row r="73" spans="1:48" x14ac:dyDescent="0.25">
      <c r="A73" s="13">
        <v>44272</v>
      </c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8"/>
      <c r="M73" s="18"/>
      <c r="N73" s="16">
        <f t="shared" ref="N73:N136" si="5">SUM(B73:M73)</f>
        <v>0</v>
      </c>
      <c r="O73" s="15"/>
      <c r="P73" s="17"/>
      <c r="Q73" s="17"/>
      <c r="R73" s="17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8">
        <f t="shared" ref="AU73:AU136" si="6">SUM(O73:AT73)</f>
        <v>0</v>
      </c>
      <c r="AV73" s="19">
        <f t="shared" si="2"/>
        <v>-681.11999999999989</v>
      </c>
    </row>
    <row r="74" spans="1:48" x14ac:dyDescent="0.25">
      <c r="A74" s="18"/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8"/>
      <c r="M74" s="18"/>
      <c r="N74" s="16">
        <f t="shared" si="5"/>
        <v>0</v>
      </c>
      <c r="O74" s="15"/>
      <c r="P74" s="17"/>
      <c r="Q74" s="17"/>
      <c r="R74" s="17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8">
        <f t="shared" si="6"/>
        <v>0</v>
      </c>
      <c r="AV74" s="19">
        <f t="shared" ref="AV74:AV137" si="7">AV73+N74-AU74</f>
        <v>-681.11999999999989</v>
      </c>
    </row>
    <row r="75" spans="1:48" x14ac:dyDescent="0.25">
      <c r="A75" s="18"/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8"/>
      <c r="M75" s="18"/>
      <c r="N75" s="16">
        <f t="shared" si="5"/>
        <v>0</v>
      </c>
      <c r="O75" s="15"/>
      <c r="P75" s="17"/>
      <c r="Q75" s="17"/>
      <c r="R75" s="17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8">
        <f t="shared" si="6"/>
        <v>0</v>
      </c>
      <c r="AV75" s="19">
        <f t="shared" si="7"/>
        <v>-681.11999999999989</v>
      </c>
    </row>
    <row r="76" spans="1:48" x14ac:dyDescent="0.25">
      <c r="A76" s="13">
        <v>44274</v>
      </c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8"/>
      <c r="M76" s="18"/>
      <c r="N76" s="16">
        <f t="shared" si="5"/>
        <v>0</v>
      </c>
      <c r="O76" s="15"/>
      <c r="P76" s="17"/>
      <c r="Q76" s="17"/>
      <c r="R76" s="17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8">
        <f t="shared" si="6"/>
        <v>0</v>
      </c>
      <c r="AV76" s="19">
        <f t="shared" si="7"/>
        <v>-681.11999999999989</v>
      </c>
    </row>
    <row r="77" spans="1:48" x14ac:dyDescent="0.25">
      <c r="A77" s="13">
        <v>44276</v>
      </c>
      <c r="B77" s="14">
        <v>267</v>
      </c>
      <c r="C77" s="15">
        <v>49.5</v>
      </c>
      <c r="D77" s="15">
        <v>85</v>
      </c>
      <c r="E77" s="15">
        <v>205</v>
      </c>
      <c r="F77" s="15"/>
      <c r="G77" s="15">
        <v>73.5</v>
      </c>
      <c r="H77" s="15"/>
      <c r="I77" s="15">
        <v>200</v>
      </c>
      <c r="J77" s="15"/>
      <c r="K77" s="15"/>
      <c r="L77" s="18"/>
      <c r="M77" s="18"/>
      <c r="N77" s="16">
        <f t="shared" si="5"/>
        <v>880</v>
      </c>
      <c r="O77" s="15">
        <v>880</v>
      </c>
      <c r="P77" s="17"/>
      <c r="Q77" s="17"/>
      <c r="R77" s="17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8">
        <f t="shared" si="6"/>
        <v>880</v>
      </c>
      <c r="AV77" s="19">
        <f t="shared" si="7"/>
        <v>-681.11999999999989</v>
      </c>
    </row>
    <row r="78" spans="1:48" x14ac:dyDescent="0.25">
      <c r="A78" s="18"/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18"/>
      <c r="M78" s="18"/>
      <c r="N78" s="16">
        <f t="shared" si="5"/>
        <v>0</v>
      </c>
      <c r="O78" s="15"/>
      <c r="P78" s="17"/>
      <c r="Q78" s="17"/>
      <c r="R78" s="17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8">
        <f t="shared" si="6"/>
        <v>0</v>
      </c>
      <c r="AV78" s="19">
        <f t="shared" si="7"/>
        <v>-681.11999999999989</v>
      </c>
    </row>
    <row r="79" spans="1:48" x14ac:dyDescent="0.25">
      <c r="A79" s="18"/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8"/>
      <c r="M79" s="18"/>
      <c r="N79" s="16">
        <f t="shared" si="5"/>
        <v>0</v>
      </c>
      <c r="O79" s="15"/>
      <c r="P79" s="17"/>
      <c r="Q79" s="17"/>
      <c r="R79" s="17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8">
        <f t="shared" si="6"/>
        <v>0</v>
      </c>
      <c r="AV79" s="19">
        <f t="shared" si="7"/>
        <v>-681.11999999999989</v>
      </c>
    </row>
    <row r="80" spans="1:48" x14ac:dyDescent="0.25">
      <c r="A80" s="13">
        <v>44283</v>
      </c>
      <c r="B80" s="14">
        <v>230</v>
      </c>
      <c r="C80" s="15">
        <v>64.5</v>
      </c>
      <c r="D80" s="15">
        <v>16.5</v>
      </c>
      <c r="E80" s="15">
        <v>500</v>
      </c>
      <c r="F80" s="15">
        <v>33</v>
      </c>
      <c r="G80" s="15">
        <v>91</v>
      </c>
      <c r="H80" s="15"/>
      <c r="I80" s="15"/>
      <c r="J80" s="15"/>
      <c r="K80" s="15"/>
      <c r="L80" s="18"/>
      <c r="M80" s="18"/>
      <c r="N80" s="16">
        <f t="shared" si="5"/>
        <v>935</v>
      </c>
      <c r="O80" s="15">
        <v>935</v>
      </c>
      <c r="P80" s="17"/>
      <c r="Q80" s="17"/>
      <c r="R80" s="17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8">
        <f t="shared" si="6"/>
        <v>935</v>
      </c>
      <c r="AV80" s="19">
        <f t="shared" si="7"/>
        <v>-681.11999999999989</v>
      </c>
    </row>
    <row r="81" spans="1:48" x14ac:dyDescent="0.25">
      <c r="A81" s="18"/>
      <c r="B81" s="14"/>
      <c r="C81" s="15"/>
      <c r="D81" s="15"/>
      <c r="E81" s="15"/>
      <c r="F81" s="15"/>
      <c r="G81" s="15"/>
      <c r="H81" s="15"/>
      <c r="I81" s="15"/>
      <c r="J81" s="15"/>
      <c r="K81" s="15"/>
      <c r="L81" s="18"/>
      <c r="M81" s="18"/>
      <c r="N81" s="16">
        <f t="shared" si="5"/>
        <v>0</v>
      </c>
      <c r="O81" s="15"/>
      <c r="P81" s="17"/>
      <c r="Q81" s="17"/>
      <c r="R81" s="17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8">
        <f t="shared" si="6"/>
        <v>0</v>
      </c>
      <c r="AV81" s="19">
        <f t="shared" si="7"/>
        <v>-681.11999999999989</v>
      </c>
    </row>
    <row r="82" spans="1:48" x14ac:dyDescent="0.25">
      <c r="A82" s="18"/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8"/>
      <c r="M82" s="18"/>
      <c r="N82" s="16">
        <f t="shared" si="5"/>
        <v>0</v>
      </c>
      <c r="O82" s="15"/>
      <c r="P82" s="17"/>
      <c r="Q82" s="17"/>
      <c r="R82" s="17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8">
        <f t="shared" si="6"/>
        <v>0</v>
      </c>
      <c r="AV82" s="19">
        <f t="shared" si="7"/>
        <v>-681.11999999999989</v>
      </c>
    </row>
    <row r="83" spans="1:48" x14ac:dyDescent="0.25">
      <c r="A83" s="18"/>
      <c r="B83" s="14"/>
      <c r="C83" s="15"/>
      <c r="D83" s="15"/>
      <c r="E83" s="15"/>
      <c r="F83" s="15"/>
      <c r="G83" s="15"/>
      <c r="H83" s="15"/>
      <c r="I83" s="15"/>
      <c r="J83" s="15"/>
      <c r="K83" s="15"/>
      <c r="L83" s="18"/>
      <c r="M83" s="18"/>
      <c r="N83" s="16">
        <f t="shared" si="5"/>
        <v>0</v>
      </c>
      <c r="O83" s="15"/>
      <c r="P83" s="17"/>
      <c r="Q83" s="17"/>
      <c r="R83" s="17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8">
        <f t="shared" si="6"/>
        <v>0</v>
      </c>
      <c r="AV83" s="19">
        <f t="shared" si="7"/>
        <v>-681.11999999999989</v>
      </c>
    </row>
    <row r="84" spans="1:48" x14ac:dyDescent="0.25">
      <c r="A84" s="22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2">
        <v>1000</v>
      </c>
      <c r="M84" s="22"/>
      <c r="N84" s="16">
        <f t="shared" si="5"/>
        <v>1000</v>
      </c>
      <c r="O84" s="24"/>
      <c r="P84" s="26"/>
      <c r="Q84" s="26"/>
      <c r="R84" s="26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2">
        <f t="shared" si="6"/>
        <v>0</v>
      </c>
      <c r="AV84" s="19">
        <f t="shared" si="7"/>
        <v>318.88000000000011</v>
      </c>
    </row>
    <row r="85" spans="1:48" x14ac:dyDescent="0.25">
      <c r="A85" s="47"/>
      <c r="B85" s="35">
        <f>SUM(B57:B84)</f>
        <v>1014.5</v>
      </c>
      <c r="C85" s="35">
        <f t="shared" ref="C85:AT85" si="8">SUM(C57:C84)</f>
        <v>249</v>
      </c>
      <c r="D85" s="35">
        <f t="shared" si="8"/>
        <v>263.5</v>
      </c>
      <c r="E85" s="35">
        <f t="shared" si="8"/>
        <v>814</v>
      </c>
      <c r="F85" s="35">
        <f t="shared" si="8"/>
        <v>127</v>
      </c>
      <c r="G85" s="35">
        <f t="shared" si="8"/>
        <v>304.35000000000002</v>
      </c>
      <c r="H85" s="35">
        <f t="shared" si="8"/>
        <v>22</v>
      </c>
      <c r="I85" s="35">
        <f t="shared" si="8"/>
        <v>250</v>
      </c>
      <c r="J85" s="35">
        <f t="shared" si="8"/>
        <v>605.65</v>
      </c>
      <c r="K85" s="35">
        <f t="shared" si="8"/>
        <v>0</v>
      </c>
      <c r="L85" s="35">
        <f t="shared" si="8"/>
        <v>1000</v>
      </c>
      <c r="M85" s="35">
        <f t="shared" si="8"/>
        <v>0</v>
      </c>
      <c r="N85" s="16">
        <f t="shared" si="5"/>
        <v>4650</v>
      </c>
      <c r="O85" s="35">
        <f t="shared" si="8"/>
        <v>4641.8</v>
      </c>
      <c r="P85" s="35">
        <f t="shared" si="8"/>
        <v>0</v>
      </c>
      <c r="Q85" s="35">
        <f t="shared" si="8"/>
        <v>0</v>
      </c>
      <c r="R85" s="35">
        <f t="shared" si="8"/>
        <v>0</v>
      </c>
      <c r="S85" s="35">
        <f t="shared" si="8"/>
        <v>0</v>
      </c>
      <c r="T85" s="35">
        <f t="shared" si="8"/>
        <v>0</v>
      </c>
      <c r="U85" s="35">
        <f t="shared" si="8"/>
        <v>0</v>
      </c>
      <c r="V85" s="35">
        <f t="shared" si="8"/>
        <v>0</v>
      </c>
      <c r="W85" s="35">
        <f t="shared" si="8"/>
        <v>0</v>
      </c>
      <c r="X85" s="35">
        <f t="shared" si="8"/>
        <v>0</v>
      </c>
      <c r="Y85" s="35">
        <f t="shared" si="8"/>
        <v>0</v>
      </c>
      <c r="Z85" s="35">
        <f t="shared" si="8"/>
        <v>0</v>
      </c>
      <c r="AA85" s="35">
        <f t="shared" si="8"/>
        <v>0</v>
      </c>
      <c r="AB85" s="35">
        <f t="shared" si="8"/>
        <v>0</v>
      </c>
      <c r="AC85" s="35"/>
      <c r="AD85" s="35">
        <f t="shared" si="8"/>
        <v>0</v>
      </c>
      <c r="AE85" s="35">
        <f t="shared" si="8"/>
        <v>0</v>
      </c>
      <c r="AF85" s="35">
        <f t="shared" si="8"/>
        <v>0</v>
      </c>
      <c r="AG85" s="35">
        <f t="shared" si="8"/>
        <v>0</v>
      </c>
      <c r="AH85" s="35">
        <f t="shared" si="8"/>
        <v>0</v>
      </c>
      <c r="AI85" s="35">
        <f t="shared" si="8"/>
        <v>0</v>
      </c>
      <c r="AJ85" s="35">
        <f t="shared" si="8"/>
        <v>0</v>
      </c>
      <c r="AK85" s="35">
        <f t="shared" si="8"/>
        <v>0</v>
      </c>
      <c r="AL85" s="35">
        <f t="shared" si="8"/>
        <v>0</v>
      </c>
      <c r="AM85" s="35">
        <f t="shared" si="8"/>
        <v>0</v>
      </c>
      <c r="AN85" s="35">
        <f t="shared" si="8"/>
        <v>0</v>
      </c>
      <c r="AO85" s="35">
        <f t="shared" si="8"/>
        <v>11.78</v>
      </c>
      <c r="AP85" s="35">
        <f t="shared" si="8"/>
        <v>0</v>
      </c>
      <c r="AQ85" s="35">
        <f t="shared" si="8"/>
        <v>0</v>
      </c>
      <c r="AR85" s="35">
        <f t="shared" si="8"/>
        <v>0</v>
      </c>
      <c r="AS85" s="35">
        <f t="shared" si="8"/>
        <v>0</v>
      </c>
      <c r="AT85" s="35">
        <f t="shared" si="8"/>
        <v>0</v>
      </c>
      <c r="AU85" s="44">
        <f t="shared" si="6"/>
        <v>4653.58</v>
      </c>
      <c r="AV85" s="19">
        <f t="shared" si="7"/>
        <v>315.30000000000018</v>
      </c>
    </row>
    <row r="86" spans="1:48" x14ac:dyDescent="0.25">
      <c r="A86" s="46">
        <v>44289</v>
      </c>
      <c r="B86" s="29"/>
      <c r="C86" s="30"/>
      <c r="D86" s="30"/>
      <c r="E86" s="30"/>
      <c r="F86" s="30"/>
      <c r="G86" s="30"/>
      <c r="H86" s="30"/>
      <c r="I86" s="30"/>
      <c r="J86" s="30"/>
      <c r="K86" s="30"/>
      <c r="L86" s="28"/>
      <c r="M86" s="28"/>
      <c r="N86" s="16">
        <f t="shared" si="5"/>
        <v>0</v>
      </c>
      <c r="O86" s="30"/>
      <c r="P86" s="32"/>
      <c r="Q86" s="32"/>
      <c r="R86" s="32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28">
        <f t="shared" si="6"/>
        <v>0</v>
      </c>
      <c r="AV86" s="19">
        <v>-31.12</v>
      </c>
    </row>
    <row r="87" spans="1:48" x14ac:dyDescent="0.25">
      <c r="A87" s="13">
        <v>44290</v>
      </c>
      <c r="B87" s="14">
        <v>228.5</v>
      </c>
      <c r="C87" s="15">
        <v>85.5</v>
      </c>
      <c r="D87" s="15">
        <v>12</v>
      </c>
      <c r="E87" s="15"/>
      <c r="F87" s="15">
        <v>95</v>
      </c>
      <c r="G87" s="15">
        <v>55.95</v>
      </c>
      <c r="H87" s="15">
        <v>33</v>
      </c>
      <c r="I87" s="15">
        <v>70</v>
      </c>
      <c r="J87" s="15"/>
      <c r="K87" s="15"/>
      <c r="L87" s="18"/>
      <c r="M87" s="18"/>
      <c r="N87" s="16">
        <f t="shared" si="5"/>
        <v>579.95000000000005</v>
      </c>
      <c r="O87" s="15">
        <v>579.95000000000005</v>
      </c>
      <c r="P87" s="17"/>
      <c r="Q87" s="17"/>
      <c r="R87" s="17"/>
      <c r="S87" s="15"/>
      <c r="T87" s="15"/>
      <c r="U87" s="15">
        <v>10</v>
      </c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>
        <v>87.95</v>
      </c>
      <c r="AP87" s="15"/>
      <c r="AQ87" s="15"/>
      <c r="AR87" s="15"/>
      <c r="AS87" s="15"/>
      <c r="AT87" s="15"/>
      <c r="AU87" s="18">
        <f t="shared" si="6"/>
        <v>677.90000000000009</v>
      </c>
      <c r="AV87" s="19">
        <f t="shared" si="7"/>
        <v>-129.07000000000005</v>
      </c>
    </row>
    <row r="88" spans="1:48" x14ac:dyDescent="0.25">
      <c r="A88" s="18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8"/>
      <c r="M88" s="18"/>
      <c r="N88" s="16">
        <f t="shared" si="5"/>
        <v>0</v>
      </c>
      <c r="O88" s="15"/>
      <c r="P88" s="17"/>
      <c r="Q88" s="17"/>
      <c r="R88" s="17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>
        <v>144</v>
      </c>
      <c r="AP88" s="15"/>
      <c r="AQ88" s="15"/>
      <c r="AR88" s="15"/>
      <c r="AS88" s="15"/>
      <c r="AT88" s="15"/>
      <c r="AU88" s="18">
        <f t="shared" si="6"/>
        <v>144</v>
      </c>
      <c r="AV88" s="19">
        <f t="shared" si="7"/>
        <v>-273.07000000000005</v>
      </c>
    </row>
    <row r="89" spans="1:48" x14ac:dyDescent="0.25">
      <c r="A89" s="13">
        <v>44297</v>
      </c>
      <c r="B89" s="14">
        <v>468</v>
      </c>
      <c r="C89" s="15">
        <v>142.5</v>
      </c>
      <c r="D89" s="15">
        <v>150</v>
      </c>
      <c r="E89" s="15">
        <v>270</v>
      </c>
      <c r="F89" s="15"/>
      <c r="G89" s="15">
        <v>210.6</v>
      </c>
      <c r="H89" s="15"/>
      <c r="I89" s="15">
        <v>32</v>
      </c>
      <c r="J89" s="15">
        <v>216.9</v>
      </c>
      <c r="K89" s="15"/>
      <c r="L89" s="18"/>
      <c r="M89" s="18"/>
      <c r="N89" s="16">
        <f t="shared" si="5"/>
        <v>1490</v>
      </c>
      <c r="O89" s="15"/>
      <c r="P89" s="17"/>
      <c r="Q89" s="17"/>
      <c r="R89" s="17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8">
        <f t="shared" si="6"/>
        <v>0</v>
      </c>
      <c r="AV89" s="19">
        <f t="shared" si="7"/>
        <v>1216.9299999999998</v>
      </c>
    </row>
    <row r="90" spans="1:48" x14ac:dyDescent="0.25">
      <c r="A90" s="13">
        <v>44298</v>
      </c>
      <c r="B90" s="14"/>
      <c r="C90" s="15"/>
      <c r="D90" s="15"/>
      <c r="E90" s="15"/>
      <c r="F90" s="15"/>
      <c r="G90" s="15"/>
      <c r="H90" s="15"/>
      <c r="I90" s="15">
        <v>300</v>
      </c>
      <c r="J90" s="15"/>
      <c r="K90" s="15"/>
      <c r="L90" s="18"/>
      <c r="M90" s="18"/>
      <c r="N90" s="16">
        <f t="shared" si="5"/>
        <v>300</v>
      </c>
      <c r="O90" s="15">
        <v>420</v>
      </c>
      <c r="P90" s="17"/>
      <c r="Q90" s="17"/>
      <c r="R90" s="17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8">
        <f t="shared" si="6"/>
        <v>420</v>
      </c>
      <c r="AV90" s="19">
        <f t="shared" si="7"/>
        <v>1096.9299999999998</v>
      </c>
    </row>
    <row r="91" spans="1:48" x14ac:dyDescent="0.25">
      <c r="A91" s="18"/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8"/>
      <c r="M91" s="18"/>
      <c r="N91" s="16">
        <f t="shared" si="5"/>
        <v>0</v>
      </c>
      <c r="O91" s="15">
        <v>1070</v>
      </c>
      <c r="P91" s="17"/>
      <c r="Q91" s="17"/>
      <c r="R91" s="17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8">
        <f t="shared" si="6"/>
        <v>1070</v>
      </c>
      <c r="AV91" s="19">
        <f t="shared" si="7"/>
        <v>26.929999999999836</v>
      </c>
    </row>
    <row r="92" spans="1:48" x14ac:dyDescent="0.25">
      <c r="A92" s="18"/>
      <c r="B92" s="14"/>
      <c r="C92" s="15"/>
      <c r="D92" s="15"/>
      <c r="E92" s="15"/>
      <c r="F92" s="15"/>
      <c r="G92" s="15"/>
      <c r="H92" s="15"/>
      <c r="I92" s="15"/>
      <c r="J92" s="15"/>
      <c r="K92" s="15"/>
      <c r="L92" s="18"/>
      <c r="M92" s="18"/>
      <c r="N92" s="16">
        <f t="shared" si="5"/>
        <v>0</v>
      </c>
      <c r="O92" s="15"/>
      <c r="P92" s="17"/>
      <c r="Q92" s="17"/>
      <c r="R92" s="17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8">
        <f t="shared" si="6"/>
        <v>0</v>
      </c>
      <c r="AV92" s="19">
        <f t="shared" si="7"/>
        <v>26.929999999999836</v>
      </c>
    </row>
    <row r="93" spans="1:48" x14ac:dyDescent="0.25">
      <c r="A93" s="13">
        <v>44301</v>
      </c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8"/>
      <c r="M93" s="18"/>
      <c r="N93" s="16">
        <f t="shared" si="5"/>
        <v>0</v>
      </c>
      <c r="O93" s="15"/>
      <c r="P93" s="17"/>
      <c r="Q93" s="17"/>
      <c r="R93" s="17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8">
        <f t="shared" si="6"/>
        <v>0</v>
      </c>
      <c r="AV93" s="19">
        <f t="shared" si="7"/>
        <v>26.929999999999836</v>
      </c>
    </row>
    <row r="94" spans="1:48" x14ac:dyDescent="0.25">
      <c r="A94" s="18"/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8"/>
      <c r="M94" s="18"/>
      <c r="N94" s="16">
        <f t="shared" si="5"/>
        <v>0</v>
      </c>
      <c r="O94" s="15"/>
      <c r="P94" s="17"/>
      <c r="Q94" s="17"/>
      <c r="R94" s="17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8">
        <f t="shared" si="6"/>
        <v>0</v>
      </c>
      <c r="AV94" s="19">
        <f t="shared" si="7"/>
        <v>26.929999999999836</v>
      </c>
    </row>
    <row r="95" spans="1:48" x14ac:dyDescent="0.25">
      <c r="A95" s="13">
        <v>44304</v>
      </c>
      <c r="B95" s="14">
        <v>348.5</v>
      </c>
      <c r="C95" s="15">
        <v>57</v>
      </c>
      <c r="D95" s="15"/>
      <c r="E95" s="15">
        <v>50</v>
      </c>
      <c r="F95" s="15"/>
      <c r="G95" s="15">
        <v>274.5</v>
      </c>
      <c r="H95" s="15"/>
      <c r="I95" s="15"/>
      <c r="J95" s="15"/>
      <c r="K95" s="15"/>
      <c r="L95" s="18"/>
      <c r="M95" s="18"/>
      <c r="N95" s="16">
        <f t="shared" si="5"/>
        <v>730</v>
      </c>
      <c r="O95" s="15">
        <v>300</v>
      </c>
      <c r="P95" s="17"/>
      <c r="Q95" s="17"/>
      <c r="R95" s="17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>
        <v>500</v>
      </c>
      <c r="AQ95" s="15"/>
      <c r="AR95" s="15"/>
      <c r="AS95" s="15"/>
      <c r="AT95" s="15"/>
      <c r="AU95" s="18">
        <f t="shared" si="6"/>
        <v>800</v>
      </c>
      <c r="AV95" s="19">
        <f t="shared" si="7"/>
        <v>-43.070000000000164</v>
      </c>
    </row>
    <row r="96" spans="1:48" x14ac:dyDescent="0.25">
      <c r="A96" s="13">
        <v>44305</v>
      </c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8"/>
      <c r="M96" s="18"/>
      <c r="N96" s="16">
        <f t="shared" si="5"/>
        <v>0</v>
      </c>
      <c r="O96" s="15">
        <v>730</v>
      </c>
      <c r="P96" s="17"/>
      <c r="Q96" s="17"/>
      <c r="R96" s="17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8">
        <f t="shared" si="6"/>
        <v>730</v>
      </c>
      <c r="AV96" s="19">
        <f t="shared" si="7"/>
        <v>-773.07000000000016</v>
      </c>
    </row>
    <row r="97" spans="1:48" x14ac:dyDescent="0.25">
      <c r="A97" s="18"/>
      <c r="B97" s="14"/>
      <c r="C97" s="15"/>
      <c r="D97" s="15"/>
      <c r="E97" s="15"/>
      <c r="F97" s="15"/>
      <c r="G97" s="15"/>
      <c r="H97" s="15"/>
      <c r="I97" s="15"/>
      <c r="J97" s="15"/>
      <c r="K97" s="15"/>
      <c r="L97" s="18"/>
      <c r="M97" s="18"/>
      <c r="N97" s="16">
        <f t="shared" si="5"/>
        <v>0</v>
      </c>
      <c r="O97" s="15"/>
      <c r="P97" s="17"/>
      <c r="Q97" s="17"/>
      <c r="R97" s="17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8">
        <f t="shared" si="6"/>
        <v>0</v>
      </c>
      <c r="AV97" s="19">
        <f t="shared" si="7"/>
        <v>-773.07000000000016</v>
      </c>
    </row>
    <row r="98" spans="1:48" x14ac:dyDescent="0.25">
      <c r="A98" s="18"/>
      <c r="B98" s="14"/>
      <c r="C98" s="15"/>
      <c r="D98" s="15"/>
      <c r="E98" s="15"/>
      <c r="F98" s="15"/>
      <c r="G98" s="15"/>
      <c r="H98" s="15"/>
      <c r="I98" s="15"/>
      <c r="J98" s="15"/>
      <c r="K98" s="15"/>
      <c r="L98" s="18"/>
      <c r="M98" s="18"/>
      <c r="N98" s="16">
        <f t="shared" si="5"/>
        <v>0</v>
      </c>
      <c r="O98" s="15"/>
      <c r="P98" s="17"/>
      <c r="Q98" s="17"/>
      <c r="R98" s="17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8">
        <f t="shared" si="6"/>
        <v>0</v>
      </c>
      <c r="AV98" s="19">
        <f t="shared" si="7"/>
        <v>-773.07000000000016</v>
      </c>
    </row>
    <row r="99" spans="1:48" x14ac:dyDescent="0.25">
      <c r="A99" s="18"/>
      <c r="B99" s="14"/>
      <c r="C99" s="15"/>
      <c r="D99" s="15"/>
      <c r="E99" s="15"/>
      <c r="F99" s="15"/>
      <c r="G99" s="15"/>
      <c r="H99" s="15"/>
      <c r="I99" s="15"/>
      <c r="J99" s="15"/>
      <c r="K99" s="15"/>
      <c r="L99" s="18"/>
      <c r="M99" s="18"/>
      <c r="N99" s="16">
        <f t="shared" si="5"/>
        <v>0</v>
      </c>
      <c r="O99" s="15"/>
      <c r="P99" s="17"/>
      <c r="Q99" s="17"/>
      <c r="R99" s="17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8">
        <f t="shared" si="6"/>
        <v>0</v>
      </c>
      <c r="AV99" s="19">
        <f t="shared" si="7"/>
        <v>-773.07000000000016</v>
      </c>
    </row>
    <row r="100" spans="1:48" x14ac:dyDescent="0.25">
      <c r="A100" s="18"/>
      <c r="B100" s="14"/>
      <c r="C100" s="15"/>
      <c r="D100" s="15"/>
      <c r="E100" s="15"/>
      <c r="F100" s="15"/>
      <c r="G100" s="15"/>
      <c r="H100" s="15"/>
      <c r="I100" s="15"/>
      <c r="J100" s="15"/>
      <c r="K100" s="15"/>
      <c r="L100" s="18"/>
      <c r="M100" s="18"/>
      <c r="N100" s="16">
        <f t="shared" si="5"/>
        <v>0</v>
      </c>
      <c r="O100" s="15"/>
      <c r="P100" s="17"/>
      <c r="Q100" s="17"/>
      <c r="R100" s="17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8">
        <f t="shared" si="6"/>
        <v>0</v>
      </c>
      <c r="AV100" s="19">
        <f t="shared" si="7"/>
        <v>-773.07000000000016</v>
      </c>
    </row>
    <row r="101" spans="1:48" x14ac:dyDescent="0.25">
      <c r="A101" s="13">
        <v>44306</v>
      </c>
      <c r="B101" s="14"/>
      <c r="C101" s="15"/>
      <c r="D101" s="15"/>
      <c r="E101" s="15"/>
      <c r="F101" s="15"/>
      <c r="G101" s="15"/>
      <c r="H101" s="15"/>
      <c r="I101" s="15"/>
      <c r="J101" s="15"/>
      <c r="K101" s="15"/>
      <c r="L101" s="18"/>
      <c r="M101" s="18"/>
      <c r="N101" s="16">
        <f t="shared" si="5"/>
        <v>0</v>
      </c>
      <c r="O101" s="15"/>
      <c r="P101" s="17"/>
      <c r="Q101" s="17"/>
      <c r="R101" s="17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8">
        <f t="shared" si="6"/>
        <v>0</v>
      </c>
      <c r="AV101" s="19">
        <f t="shared" si="7"/>
        <v>-773.07000000000016</v>
      </c>
    </row>
    <row r="102" spans="1:48" x14ac:dyDescent="0.25">
      <c r="A102" s="13">
        <v>44311</v>
      </c>
      <c r="B102" s="14">
        <v>431</v>
      </c>
      <c r="C102" s="15">
        <v>75</v>
      </c>
      <c r="D102" s="15"/>
      <c r="E102" s="15">
        <v>150</v>
      </c>
      <c r="F102" s="15">
        <v>151</v>
      </c>
      <c r="G102" s="15">
        <v>91</v>
      </c>
      <c r="H102" s="15"/>
      <c r="I102" s="15"/>
      <c r="J102" s="15">
        <v>192</v>
      </c>
      <c r="K102" s="15"/>
      <c r="L102" s="18"/>
      <c r="M102" s="18"/>
      <c r="N102" s="16">
        <f t="shared" si="5"/>
        <v>1090</v>
      </c>
      <c r="O102" s="15"/>
      <c r="P102" s="17"/>
      <c r="Q102" s="17"/>
      <c r="R102" s="17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8">
        <f t="shared" si="6"/>
        <v>0</v>
      </c>
      <c r="AV102" s="19">
        <f t="shared" si="7"/>
        <v>316.92999999999984</v>
      </c>
    </row>
    <row r="103" spans="1:48" x14ac:dyDescent="0.25">
      <c r="A103" s="13">
        <v>44312</v>
      </c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8"/>
      <c r="M103" s="18"/>
      <c r="N103" s="16">
        <f t="shared" si="5"/>
        <v>0</v>
      </c>
      <c r="O103" s="15">
        <v>1090</v>
      </c>
      <c r="P103" s="17"/>
      <c r="Q103" s="17"/>
      <c r="R103" s="17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8">
        <f t="shared" si="6"/>
        <v>1090</v>
      </c>
      <c r="AV103" s="19">
        <f t="shared" si="7"/>
        <v>-773.07000000000016</v>
      </c>
    </row>
    <row r="104" spans="1:48" x14ac:dyDescent="0.25">
      <c r="A104" s="18"/>
      <c r="B104" s="14"/>
      <c r="C104" s="15"/>
      <c r="D104" s="15"/>
      <c r="E104" s="15"/>
      <c r="F104" s="15"/>
      <c r="G104" s="15"/>
      <c r="H104" s="15"/>
      <c r="I104" s="15"/>
      <c r="J104" s="15"/>
      <c r="K104" s="15"/>
      <c r="L104" s="18"/>
      <c r="M104" s="18"/>
      <c r="N104" s="16">
        <f t="shared" si="5"/>
        <v>0</v>
      </c>
      <c r="O104" s="15"/>
      <c r="P104" s="17"/>
      <c r="Q104" s="17"/>
      <c r="R104" s="17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8">
        <f t="shared" si="6"/>
        <v>0</v>
      </c>
      <c r="AV104" s="19">
        <f t="shared" si="7"/>
        <v>-773.07000000000016</v>
      </c>
    </row>
    <row r="105" spans="1:48" x14ac:dyDescent="0.25">
      <c r="A105" s="18"/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8"/>
      <c r="M105" s="18"/>
      <c r="N105" s="16">
        <f t="shared" si="5"/>
        <v>0</v>
      </c>
      <c r="O105" s="15"/>
      <c r="P105" s="17"/>
      <c r="Q105" s="17"/>
      <c r="R105" s="17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8">
        <f t="shared" si="6"/>
        <v>0</v>
      </c>
      <c r="AV105" s="19">
        <f t="shared" si="7"/>
        <v>-773.07000000000016</v>
      </c>
    </row>
    <row r="106" spans="1:48" x14ac:dyDescent="0.25">
      <c r="A106" s="18"/>
      <c r="B106" s="14"/>
      <c r="C106" s="15"/>
      <c r="D106" s="15"/>
      <c r="E106" s="15"/>
      <c r="F106" s="15"/>
      <c r="G106" s="15"/>
      <c r="H106" s="15"/>
      <c r="I106" s="15"/>
      <c r="J106" s="15"/>
      <c r="K106" s="15"/>
      <c r="L106" s="18"/>
      <c r="M106" s="18"/>
      <c r="N106" s="16">
        <f t="shared" si="5"/>
        <v>0</v>
      </c>
      <c r="O106" s="15"/>
      <c r="P106" s="17"/>
      <c r="Q106" s="17"/>
      <c r="R106" s="17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8">
        <f t="shared" si="6"/>
        <v>0</v>
      </c>
      <c r="AV106" s="19">
        <f t="shared" si="7"/>
        <v>-773.07000000000016</v>
      </c>
    </row>
    <row r="107" spans="1:48" x14ac:dyDescent="0.25">
      <c r="A107" s="22"/>
      <c r="B107" s="23"/>
      <c r="C107" s="24"/>
      <c r="D107" s="24"/>
      <c r="E107" s="24"/>
      <c r="F107" s="24"/>
      <c r="G107" s="24"/>
      <c r="H107" s="24"/>
      <c r="I107" s="24"/>
      <c r="J107" s="24"/>
      <c r="K107" s="24"/>
      <c r="L107" s="22">
        <v>710</v>
      </c>
      <c r="M107" s="22"/>
      <c r="N107" s="16">
        <f t="shared" si="5"/>
        <v>710</v>
      </c>
      <c r="O107" s="24"/>
      <c r="P107" s="26"/>
      <c r="Q107" s="26"/>
      <c r="R107" s="26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2">
        <f t="shared" si="6"/>
        <v>0</v>
      </c>
      <c r="AV107" s="27">
        <f t="shared" si="7"/>
        <v>-63.070000000000164</v>
      </c>
    </row>
    <row r="108" spans="1:48" x14ac:dyDescent="0.25">
      <c r="A108" s="47"/>
      <c r="B108" s="35">
        <f>SUM(B86:B107)</f>
        <v>1476</v>
      </c>
      <c r="C108" s="35">
        <f t="shared" ref="C108:AT108" si="9">SUM(C86:C107)</f>
        <v>360</v>
      </c>
      <c r="D108" s="35">
        <f t="shared" si="9"/>
        <v>162</v>
      </c>
      <c r="E108" s="35">
        <f t="shared" si="9"/>
        <v>470</v>
      </c>
      <c r="F108" s="35">
        <f t="shared" si="9"/>
        <v>246</v>
      </c>
      <c r="G108" s="35">
        <f t="shared" si="9"/>
        <v>632.04999999999995</v>
      </c>
      <c r="H108" s="35">
        <f t="shared" si="9"/>
        <v>33</v>
      </c>
      <c r="I108" s="35">
        <f t="shared" si="9"/>
        <v>402</v>
      </c>
      <c r="J108" s="35">
        <f t="shared" si="9"/>
        <v>408.9</v>
      </c>
      <c r="K108" s="35">
        <f t="shared" si="9"/>
        <v>0</v>
      </c>
      <c r="L108" s="35">
        <f t="shared" si="9"/>
        <v>710</v>
      </c>
      <c r="M108" s="35">
        <f t="shared" si="9"/>
        <v>0</v>
      </c>
      <c r="N108" s="16">
        <f t="shared" si="5"/>
        <v>4899.95</v>
      </c>
      <c r="O108" s="35">
        <f t="shared" si="9"/>
        <v>4189.95</v>
      </c>
      <c r="P108" s="35">
        <f t="shared" si="9"/>
        <v>0</v>
      </c>
      <c r="Q108" s="35">
        <f t="shared" si="9"/>
        <v>0</v>
      </c>
      <c r="R108" s="35">
        <f t="shared" si="9"/>
        <v>0</v>
      </c>
      <c r="S108" s="35">
        <f t="shared" si="9"/>
        <v>0</v>
      </c>
      <c r="T108" s="35">
        <f t="shared" si="9"/>
        <v>0</v>
      </c>
      <c r="U108" s="35">
        <f t="shared" si="9"/>
        <v>10</v>
      </c>
      <c r="V108" s="35">
        <f t="shared" si="9"/>
        <v>0</v>
      </c>
      <c r="W108" s="35">
        <f t="shared" si="9"/>
        <v>0</v>
      </c>
      <c r="X108" s="35">
        <f t="shared" si="9"/>
        <v>0</v>
      </c>
      <c r="Y108" s="35">
        <f t="shared" si="9"/>
        <v>0</v>
      </c>
      <c r="Z108" s="35">
        <f t="shared" si="9"/>
        <v>0</v>
      </c>
      <c r="AA108" s="35">
        <f t="shared" si="9"/>
        <v>0</v>
      </c>
      <c r="AB108" s="35">
        <f t="shared" si="9"/>
        <v>0</v>
      </c>
      <c r="AC108" s="35"/>
      <c r="AD108" s="35">
        <f t="shared" si="9"/>
        <v>0</v>
      </c>
      <c r="AE108" s="35">
        <f t="shared" si="9"/>
        <v>0</v>
      </c>
      <c r="AF108" s="35">
        <f t="shared" si="9"/>
        <v>0</v>
      </c>
      <c r="AG108" s="35">
        <f t="shared" si="9"/>
        <v>0</v>
      </c>
      <c r="AH108" s="35">
        <f t="shared" si="9"/>
        <v>0</v>
      </c>
      <c r="AI108" s="35">
        <f t="shared" si="9"/>
        <v>0</v>
      </c>
      <c r="AJ108" s="35">
        <f t="shared" si="9"/>
        <v>0</v>
      </c>
      <c r="AK108" s="35">
        <f t="shared" si="9"/>
        <v>0</v>
      </c>
      <c r="AL108" s="35">
        <f t="shared" si="9"/>
        <v>0</v>
      </c>
      <c r="AM108" s="35">
        <f t="shared" si="9"/>
        <v>0</v>
      </c>
      <c r="AN108" s="35">
        <f t="shared" si="9"/>
        <v>0</v>
      </c>
      <c r="AO108" s="35">
        <f t="shared" si="9"/>
        <v>231.95</v>
      </c>
      <c r="AP108" s="35">
        <f t="shared" si="9"/>
        <v>500</v>
      </c>
      <c r="AQ108" s="35">
        <f t="shared" si="9"/>
        <v>0</v>
      </c>
      <c r="AR108" s="35">
        <f t="shared" si="9"/>
        <v>0</v>
      </c>
      <c r="AS108" s="35">
        <f t="shared" si="9"/>
        <v>0</v>
      </c>
      <c r="AT108" s="35">
        <f t="shared" si="9"/>
        <v>0</v>
      </c>
      <c r="AU108" s="36">
        <f t="shared" si="6"/>
        <v>4931.8999999999996</v>
      </c>
      <c r="AV108" s="37">
        <f t="shared" si="7"/>
        <v>-95.020000000000437</v>
      </c>
    </row>
    <row r="109" spans="1:48" x14ac:dyDescent="0.25">
      <c r="A109" s="46">
        <v>44317</v>
      </c>
      <c r="B109" s="29">
        <v>1197.5999999999999</v>
      </c>
      <c r="C109" s="30">
        <v>123</v>
      </c>
      <c r="D109" s="30">
        <v>275</v>
      </c>
      <c r="E109" s="30"/>
      <c r="F109" s="30"/>
      <c r="G109" s="30">
        <v>110</v>
      </c>
      <c r="H109" s="30"/>
      <c r="I109" s="30"/>
      <c r="J109" s="30">
        <v>630</v>
      </c>
      <c r="K109" s="30"/>
      <c r="L109" s="28"/>
      <c r="M109" s="28"/>
      <c r="N109" s="16">
        <f t="shared" si="5"/>
        <v>2335.6</v>
      </c>
      <c r="O109" s="30"/>
      <c r="P109" s="32"/>
      <c r="Q109" s="32"/>
      <c r="R109" s="32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28">
        <f t="shared" si="6"/>
        <v>0</v>
      </c>
      <c r="AV109" s="33">
        <v>-63.07</v>
      </c>
    </row>
    <row r="110" spans="1:48" x14ac:dyDescent="0.25">
      <c r="A110" s="13">
        <v>44318</v>
      </c>
      <c r="B110" s="14">
        <v>60</v>
      </c>
      <c r="C110" s="15"/>
      <c r="D110" s="15"/>
      <c r="E110" s="15"/>
      <c r="F110" s="15"/>
      <c r="G110" s="15"/>
      <c r="H110" s="15"/>
      <c r="I110" s="15">
        <v>100</v>
      </c>
      <c r="J110" s="15"/>
      <c r="K110" s="15"/>
      <c r="L110" s="18"/>
      <c r="M110" s="18"/>
      <c r="N110" s="16">
        <f t="shared" si="5"/>
        <v>160</v>
      </c>
      <c r="O110" s="15"/>
      <c r="P110" s="17"/>
      <c r="Q110" s="17"/>
      <c r="R110" s="17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>
        <v>219</v>
      </c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8">
        <f t="shared" si="6"/>
        <v>219</v>
      </c>
      <c r="AV110" s="19">
        <f t="shared" si="7"/>
        <v>-122.07</v>
      </c>
    </row>
    <row r="111" spans="1:48" x14ac:dyDescent="0.25">
      <c r="A111" s="13">
        <v>44319</v>
      </c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s="18"/>
      <c r="M111" s="18"/>
      <c r="N111" s="16">
        <f t="shared" si="5"/>
        <v>0</v>
      </c>
      <c r="O111" s="15">
        <v>160</v>
      </c>
      <c r="P111" s="17"/>
      <c r="Q111" s="17"/>
      <c r="R111" s="17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8">
        <f t="shared" si="6"/>
        <v>160</v>
      </c>
      <c r="AV111" s="19">
        <f t="shared" si="7"/>
        <v>-282.07</v>
      </c>
    </row>
    <row r="112" spans="1:48" x14ac:dyDescent="0.25">
      <c r="A112" s="18"/>
      <c r="B112" s="14"/>
      <c r="C112" s="15"/>
      <c r="D112" s="15"/>
      <c r="E112" s="15"/>
      <c r="F112" s="15"/>
      <c r="G112" s="15"/>
      <c r="H112" s="15"/>
      <c r="I112" s="15"/>
      <c r="J112" s="15"/>
      <c r="K112" s="15"/>
      <c r="L112" s="18"/>
      <c r="M112" s="18"/>
      <c r="N112" s="16">
        <f t="shared" si="5"/>
        <v>0</v>
      </c>
      <c r="O112" s="15">
        <v>2335.6</v>
      </c>
      <c r="P112" s="17"/>
      <c r="Q112" s="17"/>
      <c r="R112" s="17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8">
        <f t="shared" si="6"/>
        <v>2335.6</v>
      </c>
      <c r="AV112" s="19">
        <f t="shared" si="7"/>
        <v>-2617.67</v>
      </c>
    </row>
    <row r="113" spans="1:48" x14ac:dyDescent="0.25">
      <c r="A113" s="18"/>
      <c r="B113" s="14"/>
      <c r="C113" s="15"/>
      <c r="D113" s="15"/>
      <c r="E113" s="15"/>
      <c r="F113" s="15"/>
      <c r="G113" s="15"/>
      <c r="H113" s="15"/>
      <c r="I113" s="15"/>
      <c r="J113" s="15"/>
      <c r="K113" s="15"/>
      <c r="L113" s="18"/>
      <c r="M113" s="18"/>
      <c r="N113" s="16">
        <f t="shared" si="5"/>
        <v>0</v>
      </c>
      <c r="O113" s="15"/>
      <c r="P113" s="17"/>
      <c r="Q113" s="17"/>
      <c r="R113" s="17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8">
        <f t="shared" si="6"/>
        <v>0</v>
      </c>
      <c r="AV113" s="19">
        <f t="shared" si="7"/>
        <v>-2617.67</v>
      </c>
    </row>
    <row r="114" spans="1:48" x14ac:dyDescent="0.25">
      <c r="A114" s="18"/>
      <c r="B114" s="14"/>
      <c r="C114" s="15"/>
      <c r="D114" s="15"/>
      <c r="E114" s="15"/>
      <c r="F114" s="15"/>
      <c r="G114" s="15"/>
      <c r="H114" s="15"/>
      <c r="I114" s="15"/>
      <c r="J114" s="15"/>
      <c r="K114" s="15"/>
      <c r="L114" s="18"/>
      <c r="M114" s="18"/>
      <c r="N114" s="16">
        <f t="shared" si="5"/>
        <v>0</v>
      </c>
      <c r="O114" s="15"/>
      <c r="P114" s="17"/>
      <c r="Q114" s="17"/>
      <c r="R114" s="17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8">
        <f t="shared" si="6"/>
        <v>0</v>
      </c>
      <c r="AV114" s="19">
        <f t="shared" si="7"/>
        <v>-2617.67</v>
      </c>
    </row>
    <row r="115" spans="1:48" x14ac:dyDescent="0.25">
      <c r="A115" s="13">
        <v>44321</v>
      </c>
      <c r="B115" s="14"/>
      <c r="C115" s="15"/>
      <c r="D115" s="15"/>
      <c r="E115" s="15"/>
      <c r="F115" s="15"/>
      <c r="G115" s="15"/>
      <c r="H115" s="15"/>
      <c r="I115" s="15"/>
      <c r="J115" s="15"/>
      <c r="K115" s="15"/>
      <c r="L115" s="18"/>
      <c r="M115" s="18"/>
      <c r="N115" s="16">
        <f t="shared" si="5"/>
        <v>0</v>
      </c>
      <c r="O115" s="15"/>
      <c r="P115" s="17"/>
      <c r="Q115" s="17"/>
      <c r="R115" s="17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8">
        <f t="shared" si="6"/>
        <v>0</v>
      </c>
      <c r="AV115" s="19">
        <f t="shared" si="7"/>
        <v>-2617.67</v>
      </c>
    </row>
    <row r="116" spans="1:48" x14ac:dyDescent="0.25">
      <c r="A116" s="13">
        <v>44326</v>
      </c>
      <c r="B116" s="14"/>
      <c r="C116" s="15"/>
      <c r="D116" s="15"/>
      <c r="E116" s="15"/>
      <c r="F116" s="15"/>
      <c r="G116" s="15"/>
      <c r="H116" s="15"/>
      <c r="I116" s="15"/>
      <c r="J116" s="15"/>
      <c r="K116" s="15"/>
      <c r="L116" s="18"/>
      <c r="M116" s="18"/>
      <c r="N116" s="16">
        <f t="shared" si="5"/>
        <v>0</v>
      </c>
      <c r="O116" s="15"/>
      <c r="P116" s="17"/>
      <c r="Q116" s="17"/>
      <c r="R116" s="17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8">
        <f t="shared" si="6"/>
        <v>0</v>
      </c>
      <c r="AV116" s="19">
        <f t="shared" si="7"/>
        <v>-2617.67</v>
      </c>
    </row>
    <row r="117" spans="1:48" x14ac:dyDescent="0.25">
      <c r="A117" s="18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s="18"/>
      <c r="M117" s="18"/>
      <c r="N117" s="16">
        <f t="shared" si="5"/>
        <v>0</v>
      </c>
      <c r="O117" s="15"/>
      <c r="P117" s="17"/>
      <c r="Q117" s="17"/>
      <c r="R117" s="17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8">
        <f t="shared" si="6"/>
        <v>0</v>
      </c>
      <c r="AV117" s="19">
        <f t="shared" si="7"/>
        <v>-2617.67</v>
      </c>
    </row>
    <row r="118" spans="1:48" x14ac:dyDescent="0.25">
      <c r="A118" s="18"/>
      <c r="B118" s="14"/>
      <c r="C118" s="15"/>
      <c r="D118" s="15"/>
      <c r="E118" s="15"/>
      <c r="F118" s="15"/>
      <c r="G118" s="15"/>
      <c r="H118" s="15"/>
      <c r="I118" s="15"/>
      <c r="J118" s="15"/>
      <c r="K118" s="15"/>
      <c r="L118" s="18"/>
      <c r="M118" s="18"/>
      <c r="N118" s="16">
        <f t="shared" si="5"/>
        <v>0</v>
      </c>
      <c r="O118" s="15"/>
      <c r="P118" s="17"/>
      <c r="Q118" s="17"/>
      <c r="R118" s="17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8">
        <f t="shared" si="6"/>
        <v>0</v>
      </c>
      <c r="AV118" s="19">
        <f t="shared" si="7"/>
        <v>-2617.67</v>
      </c>
    </row>
    <row r="119" spans="1:48" x14ac:dyDescent="0.25">
      <c r="A119" s="13">
        <v>44332</v>
      </c>
      <c r="B119" s="14">
        <v>158.5</v>
      </c>
      <c r="C119" s="15">
        <v>51</v>
      </c>
      <c r="D119" s="15">
        <v>120</v>
      </c>
      <c r="E119" s="15">
        <v>150</v>
      </c>
      <c r="F119" s="15"/>
      <c r="G119" s="15">
        <v>15.5</v>
      </c>
      <c r="H119" s="15"/>
      <c r="I119" s="15"/>
      <c r="J119" s="15"/>
      <c r="K119" s="15"/>
      <c r="L119" s="18"/>
      <c r="M119" s="18"/>
      <c r="N119" s="16">
        <f t="shared" si="5"/>
        <v>495</v>
      </c>
      <c r="O119" s="15"/>
      <c r="P119" s="17"/>
      <c r="Q119" s="17"/>
      <c r="R119" s="17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8">
        <f t="shared" si="6"/>
        <v>0</v>
      </c>
      <c r="AV119" s="19">
        <f t="shared" si="7"/>
        <v>-2122.67</v>
      </c>
    </row>
    <row r="120" spans="1:48" x14ac:dyDescent="0.25">
      <c r="A120" s="13">
        <v>44332</v>
      </c>
      <c r="B120" s="14"/>
      <c r="C120" s="15"/>
      <c r="D120" s="15"/>
      <c r="E120" s="15"/>
      <c r="F120" s="15"/>
      <c r="G120" s="15">
        <v>30</v>
      </c>
      <c r="H120" s="15">
        <v>220</v>
      </c>
      <c r="I120" s="15">
        <v>500</v>
      </c>
      <c r="J120" s="15"/>
      <c r="K120" s="15"/>
      <c r="L120" s="18"/>
      <c r="M120" s="18"/>
      <c r="N120" s="16">
        <f t="shared" si="5"/>
        <v>750</v>
      </c>
      <c r="O120" s="15"/>
      <c r="P120" s="17"/>
      <c r="Q120" s="17"/>
      <c r="R120" s="17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8">
        <f t="shared" si="6"/>
        <v>0</v>
      </c>
      <c r="AV120" s="19">
        <f t="shared" si="7"/>
        <v>-1372.67</v>
      </c>
    </row>
    <row r="121" spans="1:48" x14ac:dyDescent="0.25">
      <c r="A121" s="13">
        <v>44333</v>
      </c>
      <c r="B121" s="14"/>
      <c r="C121" s="15"/>
      <c r="D121" s="15"/>
      <c r="E121" s="15"/>
      <c r="F121" s="15"/>
      <c r="G121" s="15"/>
      <c r="H121" s="15"/>
      <c r="I121" s="15"/>
      <c r="J121" s="15"/>
      <c r="K121" s="15"/>
      <c r="L121" s="18"/>
      <c r="M121" s="18"/>
      <c r="N121" s="16">
        <f t="shared" si="5"/>
        <v>0</v>
      </c>
      <c r="O121" s="15">
        <v>495</v>
      </c>
      <c r="P121" s="17"/>
      <c r="Q121" s="17"/>
      <c r="R121" s="17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8">
        <f t="shared" si="6"/>
        <v>495</v>
      </c>
      <c r="AV121" s="19">
        <f t="shared" si="7"/>
        <v>-1867.67</v>
      </c>
    </row>
    <row r="122" spans="1:48" x14ac:dyDescent="0.25">
      <c r="A122" s="18"/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18"/>
      <c r="M122" s="18"/>
      <c r="N122" s="16">
        <f t="shared" si="5"/>
        <v>0</v>
      </c>
      <c r="O122" s="15">
        <v>750</v>
      </c>
      <c r="P122" s="17"/>
      <c r="Q122" s="17"/>
      <c r="R122" s="17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8">
        <f t="shared" si="6"/>
        <v>750</v>
      </c>
      <c r="AV122" s="19">
        <f t="shared" si="7"/>
        <v>-2617.67</v>
      </c>
    </row>
    <row r="123" spans="1:48" x14ac:dyDescent="0.25">
      <c r="A123" s="18"/>
      <c r="B123" s="14"/>
      <c r="C123" s="15"/>
      <c r="D123" s="15"/>
      <c r="E123" s="15"/>
      <c r="F123" s="15"/>
      <c r="G123" s="15"/>
      <c r="H123" s="15"/>
      <c r="I123" s="15"/>
      <c r="J123" s="15"/>
      <c r="K123" s="15"/>
      <c r="L123" s="18"/>
      <c r="M123" s="18"/>
      <c r="N123" s="16">
        <f t="shared" si="5"/>
        <v>0</v>
      </c>
      <c r="O123" s="15"/>
      <c r="P123" s="17"/>
      <c r="Q123" s="17"/>
      <c r="R123" s="17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8">
        <f t="shared" si="6"/>
        <v>0</v>
      </c>
      <c r="AV123" s="19">
        <f t="shared" si="7"/>
        <v>-2617.67</v>
      </c>
    </row>
    <row r="124" spans="1:48" x14ac:dyDescent="0.25">
      <c r="A124" s="18"/>
      <c r="B124" s="14"/>
      <c r="C124" s="15"/>
      <c r="D124" s="15"/>
      <c r="E124" s="15"/>
      <c r="F124" s="15"/>
      <c r="G124" s="15"/>
      <c r="H124" s="15"/>
      <c r="I124" s="15"/>
      <c r="J124" s="15"/>
      <c r="K124" s="15"/>
      <c r="L124" s="18"/>
      <c r="M124" s="18"/>
      <c r="N124" s="16">
        <f t="shared" si="5"/>
        <v>0</v>
      </c>
      <c r="O124" s="15"/>
      <c r="P124" s="17"/>
      <c r="Q124" s="17"/>
      <c r="R124" s="17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8">
        <f t="shared" si="6"/>
        <v>0</v>
      </c>
      <c r="AV124" s="19">
        <f t="shared" si="7"/>
        <v>-2617.67</v>
      </c>
    </row>
    <row r="125" spans="1:48" x14ac:dyDescent="0.25">
      <c r="A125" s="18"/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18"/>
      <c r="M125" s="18"/>
      <c r="N125" s="16">
        <f t="shared" si="5"/>
        <v>0</v>
      </c>
      <c r="O125" s="15"/>
      <c r="P125" s="17"/>
      <c r="Q125" s="17"/>
      <c r="R125" s="17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8">
        <f t="shared" si="6"/>
        <v>0</v>
      </c>
      <c r="AV125" s="19">
        <f t="shared" si="7"/>
        <v>-2617.67</v>
      </c>
    </row>
    <row r="126" spans="1:48" x14ac:dyDescent="0.25">
      <c r="A126" s="13">
        <v>44335</v>
      </c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8"/>
      <c r="M126" s="18"/>
      <c r="N126" s="16">
        <f t="shared" si="5"/>
        <v>0</v>
      </c>
      <c r="O126" s="15"/>
      <c r="P126" s="17"/>
      <c r="Q126" s="17"/>
      <c r="R126" s="17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8">
        <f t="shared" si="6"/>
        <v>0</v>
      </c>
      <c r="AV126" s="19">
        <f t="shared" si="7"/>
        <v>-2617.67</v>
      </c>
    </row>
    <row r="127" spans="1:48" x14ac:dyDescent="0.25">
      <c r="A127" s="18"/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8"/>
      <c r="M127" s="18"/>
      <c r="N127" s="16">
        <f t="shared" si="5"/>
        <v>0</v>
      </c>
      <c r="O127" s="15"/>
      <c r="P127" s="17"/>
      <c r="Q127" s="17"/>
      <c r="R127" s="17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8">
        <f t="shared" si="6"/>
        <v>0</v>
      </c>
      <c r="AV127" s="19">
        <f t="shared" si="7"/>
        <v>-2617.67</v>
      </c>
    </row>
    <row r="128" spans="1:48" x14ac:dyDescent="0.25">
      <c r="A128" s="13">
        <v>44336</v>
      </c>
      <c r="B128" s="14"/>
      <c r="C128" s="15"/>
      <c r="D128" s="15"/>
      <c r="E128" s="15"/>
      <c r="F128" s="15"/>
      <c r="G128" s="15"/>
      <c r="H128" s="15"/>
      <c r="I128" s="15"/>
      <c r="J128" s="15"/>
      <c r="K128" s="15"/>
      <c r="L128" s="18"/>
      <c r="M128" s="18"/>
      <c r="N128" s="16">
        <f t="shared" si="5"/>
        <v>0</v>
      </c>
      <c r="O128" s="15"/>
      <c r="P128" s="17"/>
      <c r="Q128" s="17"/>
      <c r="R128" s="17"/>
      <c r="S128" s="15">
        <v>670</v>
      </c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8">
        <f t="shared" si="6"/>
        <v>670</v>
      </c>
      <c r="AV128" s="19">
        <f t="shared" si="7"/>
        <v>-3287.67</v>
      </c>
    </row>
    <row r="129" spans="1:48" x14ac:dyDescent="0.25">
      <c r="A129" s="13">
        <v>44337</v>
      </c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8"/>
      <c r="M129" s="18"/>
      <c r="N129" s="16">
        <f t="shared" si="5"/>
        <v>0</v>
      </c>
      <c r="O129" s="15"/>
      <c r="P129" s="17"/>
      <c r="Q129" s="17"/>
      <c r="R129" s="17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8">
        <f t="shared" si="6"/>
        <v>0</v>
      </c>
      <c r="AV129" s="19">
        <f t="shared" si="7"/>
        <v>-3287.67</v>
      </c>
    </row>
    <row r="130" spans="1:48" x14ac:dyDescent="0.25">
      <c r="A130" s="18"/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8"/>
      <c r="M130" s="18"/>
      <c r="N130" s="16">
        <f t="shared" si="5"/>
        <v>0</v>
      </c>
      <c r="O130" s="15"/>
      <c r="P130" s="17"/>
      <c r="Q130" s="17"/>
      <c r="R130" s="17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8">
        <f t="shared" si="6"/>
        <v>0</v>
      </c>
      <c r="AV130" s="19">
        <f t="shared" si="7"/>
        <v>-3287.67</v>
      </c>
    </row>
    <row r="131" spans="1:48" x14ac:dyDescent="0.25">
      <c r="A131" s="18"/>
      <c r="B131" s="14"/>
      <c r="C131" s="15"/>
      <c r="D131" s="15"/>
      <c r="E131" s="15"/>
      <c r="F131" s="15"/>
      <c r="G131" s="15"/>
      <c r="H131" s="15"/>
      <c r="I131" s="15"/>
      <c r="J131" s="15"/>
      <c r="K131" s="15"/>
      <c r="L131" s="18"/>
      <c r="M131" s="18"/>
      <c r="N131" s="16">
        <f t="shared" si="5"/>
        <v>0</v>
      </c>
      <c r="O131" s="15"/>
      <c r="P131" s="17"/>
      <c r="Q131" s="17"/>
      <c r="R131" s="17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8">
        <f t="shared" si="6"/>
        <v>0</v>
      </c>
      <c r="AV131" s="19">
        <f t="shared" si="7"/>
        <v>-3287.67</v>
      </c>
    </row>
    <row r="132" spans="1:48" x14ac:dyDescent="0.25">
      <c r="A132" s="18"/>
      <c r="B132" s="14"/>
      <c r="C132" s="15"/>
      <c r="D132" s="15"/>
      <c r="E132" s="15"/>
      <c r="F132" s="15"/>
      <c r="G132" s="15"/>
      <c r="H132" s="15"/>
      <c r="I132" s="15"/>
      <c r="J132" s="15"/>
      <c r="K132" s="15"/>
      <c r="L132" s="18"/>
      <c r="M132" s="18"/>
      <c r="N132" s="16">
        <f t="shared" si="5"/>
        <v>0</v>
      </c>
      <c r="O132" s="15"/>
      <c r="P132" s="17"/>
      <c r="Q132" s="17"/>
      <c r="R132" s="17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8">
        <f t="shared" si="6"/>
        <v>0</v>
      </c>
      <c r="AV132" s="19">
        <f t="shared" si="7"/>
        <v>-3287.67</v>
      </c>
    </row>
    <row r="133" spans="1:48" x14ac:dyDescent="0.25">
      <c r="A133" s="18"/>
      <c r="B133" s="14"/>
      <c r="C133" s="15"/>
      <c r="D133" s="15"/>
      <c r="E133" s="15"/>
      <c r="F133" s="15"/>
      <c r="G133" s="15"/>
      <c r="H133" s="15"/>
      <c r="I133" s="15"/>
      <c r="J133" s="15"/>
      <c r="K133" s="15"/>
      <c r="L133" s="18"/>
      <c r="M133" s="18"/>
      <c r="N133" s="16">
        <f t="shared" si="5"/>
        <v>0</v>
      </c>
      <c r="O133" s="15"/>
      <c r="P133" s="17"/>
      <c r="Q133" s="17"/>
      <c r="R133" s="17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8">
        <f t="shared" si="6"/>
        <v>0</v>
      </c>
      <c r="AV133" s="19">
        <f t="shared" si="7"/>
        <v>-3287.67</v>
      </c>
    </row>
    <row r="134" spans="1:48" x14ac:dyDescent="0.25">
      <c r="A134" s="13">
        <v>44339</v>
      </c>
      <c r="B134" s="14">
        <v>218.5</v>
      </c>
      <c r="C134" s="15">
        <v>45</v>
      </c>
      <c r="D134" s="15">
        <v>115</v>
      </c>
      <c r="E134" s="15">
        <v>50</v>
      </c>
      <c r="F134" s="15"/>
      <c r="G134" s="15">
        <v>202.5</v>
      </c>
      <c r="H134" s="15"/>
      <c r="I134" s="15"/>
      <c r="J134" s="15"/>
      <c r="K134" s="15"/>
      <c r="L134" s="18"/>
      <c r="M134" s="18"/>
      <c r="N134" s="16">
        <f t="shared" si="5"/>
        <v>631</v>
      </c>
      <c r="O134" s="15"/>
      <c r="P134" s="17"/>
      <c r="Q134" s="17"/>
      <c r="R134" s="17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8">
        <f t="shared" si="6"/>
        <v>0</v>
      </c>
      <c r="AV134" s="19">
        <f t="shared" si="7"/>
        <v>-2656.67</v>
      </c>
    </row>
    <row r="135" spans="1:48" x14ac:dyDescent="0.25">
      <c r="A135" s="13">
        <v>44340</v>
      </c>
      <c r="B135" s="14"/>
      <c r="C135" s="15"/>
      <c r="D135" s="15"/>
      <c r="E135" s="15"/>
      <c r="F135" s="15"/>
      <c r="G135" s="15"/>
      <c r="H135" s="15"/>
      <c r="I135" s="15"/>
      <c r="J135" s="15"/>
      <c r="K135" s="15"/>
      <c r="L135" s="18"/>
      <c r="M135" s="18"/>
      <c r="N135" s="16">
        <f t="shared" si="5"/>
        <v>0</v>
      </c>
      <c r="O135" s="15"/>
      <c r="P135" s="17"/>
      <c r="Q135" s="17"/>
      <c r="R135" s="17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8">
        <f t="shared" si="6"/>
        <v>0</v>
      </c>
      <c r="AV135" s="19">
        <f t="shared" si="7"/>
        <v>-2656.67</v>
      </c>
    </row>
    <row r="136" spans="1:48" x14ac:dyDescent="0.25">
      <c r="A136" s="18"/>
      <c r="B136" s="14"/>
      <c r="C136" s="15"/>
      <c r="D136" s="15"/>
      <c r="E136" s="15"/>
      <c r="F136" s="15"/>
      <c r="G136" s="15"/>
      <c r="H136" s="15"/>
      <c r="I136" s="15"/>
      <c r="J136" s="15"/>
      <c r="K136" s="15"/>
      <c r="L136" s="18"/>
      <c r="M136" s="18"/>
      <c r="N136" s="16">
        <f t="shared" si="5"/>
        <v>0</v>
      </c>
      <c r="O136" s="15"/>
      <c r="P136" s="17"/>
      <c r="Q136" s="17"/>
      <c r="R136" s="17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8">
        <f t="shared" si="6"/>
        <v>0</v>
      </c>
      <c r="AV136" s="19">
        <f t="shared" si="7"/>
        <v>-2656.67</v>
      </c>
    </row>
    <row r="137" spans="1:48" x14ac:dyDescent="0.25">
      <c r="A137" s="18"/>
      <c r="B137" s="14"/>
      <c r="C137" s="15"/>
      <c r="D137" s="15"/>
      <c r="E137" s="15"/>
      <c r="F137" s="15"/>
      <c r="G137" s="15"/>
      <c r="H137" s="15"/>
      <c r="I137" s="15"/>
      <c r="J137" s="15"/>
      <c r="K137" s="15"/>
      <c r="L137" s="18"/>
      <c r="M137" s="18"/>
      <c r="N137" s="16">
        <f t="shared" ref="N137:N182" si="10">SUM(B137:M137)</f>
        <v>0</v>
      </c>
      <c r="O137" s="15"/>
      <c r="P137" s="17"/>
      <c r="Q137" s="17"/>
      <c r="R137" s="17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8">
        <f t="shared" ref="AU137:AU191" si="11">SUM(O137:AT137)</f>
        <v>0</v>
      </c>
      <c r="AV137" s="19">
        <f t="shared" si="7"/>
        <v>-2656.67</v>
      </c>
    </row>
    <row r="138" spans="1:48" x14ac:dyDescent="0.25">
      <c r="A138" s="18"/>
      <c r="B138" s="14"/>
      <c r="C138" s="15"/>
      <c r="D138" s="15"/>
      <c r="E138" s="15"/>
      <c r="F138" s="15"/>
      <c r="G138" s="15"/>
      <c r="H138" s="15"/>
      <c r="I138" s="15"/>
      <c r="J138" s="15"/>
      <c r="K138" s="15"/>
      <c r="L138" s="18"/>
      <c r="M138" s="18"/>
      <c r="N138" s="16">
        <f t="shared" si="10"/>
        <v>0</v>
      </c>
      <c r="O138" s="15"/>
      <c r="P138" s="17"/>
      <c r="Q138" s="17"/>
      <c r="R138" s="17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8">
        <f t="shared" si="11"/>
        <v>0</v>
      </c>
      <c r="AV138" s="19">
        <f t="shared" ref="AV138:AV201" si="12">AV137+N138-AU138</f>
        <v>-2656.67</v>
      </c>
    </row>
    <row r="139" spans="1:48" x14ac:dyDescent="0.25">
      <c r="A139" s="18"/>
      <c r="B139" s="14"/>
      <c r="C139" s="15"/>
      <c r="D139" s="15"/>
      <c r="E139" s="15"/>
      <c r="F139" s="15"/>
      <c r="G139" s="15"/>
      <c r="H139" s="15"/>
      <c r="I139" s="15"/>
      <c r="J139" s="15"/>
      <c r="K139" s="15"/>
      <c r="L139" s="18"/>
      <c r="M139" s="18"/>
      <c r="N139" s="16">
        <f t="shared" si="10"/>
        <v>0</v>
      </c>
      <c r="O139" s="15"/>
      <c r="P139" s="17"/>
      <c r="Q139" s="17"/>
      <c r="R139" s="17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8">
        <f t="shared" si="11"/>
        <v>0</v>
      </c>
      <c r="AV139" s="19">
        <f t="shared" si="12"/>
        <v>-2656.67</v>
      </c>
    </row>
    <row r="140" spans="1:48" x14ac:dyDescent="0.25">
      <c r="A140" s="18"/>
      <c r="B140" s="14"/>
      <c r="C140" s="15"/>
      <c r="D140" s="15"/>
      <c r="E140" s="15"/>
      <c r="F140" s="15"/>
      <c r="G140" s="15"/>
      <c r="H140" s="15"/>
      <c r="I140" s="15"/>
      <c r="J140" s="15"/>
      <c r="K140" s="15"/>
      <c r="L140" s="18"/>
      <c r="M140" s="18"/>
      <c r="N140" s="16">
        <f t="shared" si="10"/>
        <v>0</v>
      </c>
      <c r="O140" s="15"/>
      <c r="P140" s="17"/>
      <c r="Q140" s="17"/>
      <c r="R140" s="17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8">
        <f t="shared" si="11"/>
        <v>0</v>
      </c>
      <c r="AV140" s="19">
        <f t="shared" si="12"/>
        <v>-2656.67</v>
      </c>
    </row>
    <row r="141" spans="1:48" x14ac:dyDescent="0.25">
      <c r="A141" s="13">
        <v>44341</v>
      </c>
      <c r="B141" s="14"/>
      <c r="C141" s="15"/>
      <c r="D141" s="15"/>
      <c r="E141" s="15"/>
      <c r="F141" s="15"/>
      <c r="G141" s="15"/>
      <c r="H141" s="15"/>
      <c r="I141" s="15"/>
      <c r="J141" s="15"/>
      <c r="K141" s="15"/>
      <c r="L141" s="18"/>
      <c r="M141" s="18"/>
      <c r="N141" s="16">
        <f t="shared" si="10"/>
        <v>0</v>
      </c>
      <c r="O141" s="15"/>
      <c r="P141" s="17"/>
      <c r="Q141" s="17"/>
      <c r="R141" s="17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8">
        <f t="shared" si="11"/>
        <v>0</v>
      </c>
      <c r="AV141" s="19">
        <f t="shared" si="12"/>
        <v>-2656.67</v>
      </c>
    </row>
    <row r="142" spans="1:48" x14ac:dyDescent="0.25">
      <c r="A142" s="13">
        <v>44342</v>
      </c>
      <c r="B142" s="14"/>
      <c r="C142" s="15"/>
      <c r="D142" s="15"/>
      <c r="E142" s="15"/>
      <c r="F142" s="15"/>
      <c r="G142" s="15"/>
      <c r="H142" s="15"/>
      <c r="I142" s="15"/>
      <c r="J142" s="15"/>
      <c r="K142" s="15"/>
      <c r="L142" s="18"/>
      <c r="M142" s="18"/>
      <c r="N142" s="16">
        <f t="shared" si="10"/>
        <v>0</v>
      </c>
      <c r="O142" s="15">
        <v>631</v>
      </c>
      <c r="P142" s="17"/>
      <c r="Q142" s="17"/>
      <c r="R142" s="17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8">
        <f t="shared" si="11"/>
        <v>631</v>
      </c>
      <c r="AV142" s="19">
        <f t="shared" si="12"/>
        <v>-3287.67</v>
      </c>
    </row>
    <row r="143" spans="1:48" x14ac:dyDescent="0.25">
      <c r="A143" s="13">
        <v>44346</v>
      </c>
      <c r="B143" s="14">
        <v>41</v>
      </c>
      <c r="C143" s="15">
        <v>51</v>
      </c>
      <c r="D143" s="15"/>
      <c r="E143" s="15"/>
      <c r="F143" s="15"/>
      <c r="G143" s="15">
        <v>370</v>
      </c>
      <c r="H143" s="15"/>
      <c r="I143" s="15"/>
      <c r="J143" s="15"/>
      <c r="K143" s="15"/>
      <c r="L143" s="18"/>
      <c r="M143" s="18"/>
      <c r="N143" s="16">
        <f t="shared" si="10"/>
        <v>462</v>
      </c>
      <c r="O143" s="15"/>
      <c r="P143" s="17"/>
      <c r="Q143" s="17"/>
      <c r="R143" s="17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8">
        <f t="shared" si="11"/>
        <v>0</v>
      </c>
      <c r="AV143" s="19">
        <f t="shared" si="12"/>
        <v>-2825.67</v>
      </c>
    </row>
    <row r="144" spans="1:48" x14ac:dyDescent="0.25">
      <c r="A144" s="18"/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8"/>
      <c r="M144" s="18"/>
      <c r="N144" s="16">
        <f t="shared" si="10"/>
        <v>0</v>
      </c>
      <c r="O144" s="15"/>
      <c r="P144" s="17"/>
      <c r="Q144" s="17"/>
      <c r="R144" s="17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8">
        <f t="shared" si="11"/>
        <v>0</v>
      </c>
      <c r="AV144" s="19">
        <f t="shared" si="12"/>
        <v>-2825.67</v>
      </c>
    </row>
    <row r="145" spans="1:48" x14ac:dyDescent="0.25">
      <c r="A145" s="18"/>
      <c r="B145" s="14"/>
      <c r="C145" s="15"/>
      <c r="D145" s="15"/>
      <c r="E145" s="15"/>
      <c r="F145" s="15"/>
      <c r="G145" s="15"/>
      <c r="H145" s="15"/>
      <c r="I145" s="15"/>
      <c r="J145" s="15"/>
      <c r="K145" s="15"/>
      <c r="L145" s="18"/>
      <c r="M145" s="18"/>
      <c r="N145" s="16">
        <f t="shared" si="10"/>
        <v>0</v>
      </c>
      <c r="O145" s="15"/>
      <c r="P145" s="17"/>
      <c r="Q145" s="17"/>
      <c r="R145" s="17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8">
        <f t="shared" si="11"/>
        <v>0</v>
      </c>
      <c r="AV145" s="19">
        <f t="shared" si="12"/>
        <v>-2825.67</v>
      </c>
    </row>
    <row r="146" spans="1:48" x14ac:dyDescent="0.25">
      <c r="A146" s="18"/>
      <c r="B146" s="14"/>
      <c r="C146" s="15"/>
      <c r="D146" s="15"/>
      <c r="E146" s="15"/>
      <c r="F146" s="15"/>
      <c r="G146" s="15"/>
      <c r="H146" s="15"/>
      <c r="I146" s="15"/>
      <c r="J146" s="15"/>
      <c r="K146" s="15"/>
      <c r="L146" s="18"/>
      <c r="M146" s="18"/>
      <c r="N146" s="16">
        <f t="shared" si="10"/>
        <v>0</v>
      </c>
      <c r="O146" s="15"/>
      <c r="P146" s="17"/>
      <c r="Q146" s="17"/>
      <c r="R146" s="17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8">
        <f t="shared" si="11"/>
        <v>0</v>
      </c>
      <c r="AV146" s="19">
        <f t="shared" si="12"/>
        <v>-2825.67</v>
      </c>
    </row>
    <row r="147" spans="1:48" x14ac:dyDescent="0.25">
      <c r="A147" s="18"/>
      <c r="B147" s="14"/>
      <c r="C147" s="15"/>
      <c r="D147" s="15"/>
      <c r="E147" s="15"/>
      <c r="F147" s="15"/>
      <c r="G147" s="15"/>
      <c r="H147" s="15"/>
      <c r="I147" s="15"/>
      <c r="J147" s="15"/>
      <c r="K147" s="15"/>
      <c r="L147" s="18"/>
      <c r="M147" s="18"/>
      <c r="N147" s="16">
        <f t="shared" si="10"/>
        <v>0</v>
      </c>
      <c r="O147" s="15"/>
      <c r="P147" s="17"/>
      <c r="Q147" s="17"/>
      <c r="R147" s="17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8">
        <f t="shared" si="11"/>
        <v>0</v>
      </c>
      <c r="AV147" s="19">
        <f t="shared" si="12"/>
        <v>-2825.67</v>
      </c>
    </row>
    <row r="148" spans="1:48" x14ac:dyDescent="0.25">
      <c r="A148" s="22"/>
      <c r="B148" s="23"/>
      <c r="C148" s="24"/>
      <c r="D148" s="24"/>
      <c r="E148" s="24"/>
      <c r="F148" s="24"/>
      <c r="G148" s="24"/>
      <c r="H148" s="24"/>
      <c r="I148" s="24"/>
      <c r="J148" s="24"/>
      <c r="K148" s="24"/>
      <c r="L148" s="22">
        <v>2800</v>
      </c>
      <c r="M148" s="22"/>
      <c r="N148" s="16">
        <f t="shared" si="10"/>
        <v>2800</v>
      </c>
      <c r="O148" s="24"/>
      <c r="P148" s="26"/>
      <c r="Q148" s="26"/>
      <c r="R148" s="26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2">
        <f t="shared" si="11"/>
        <v>0</v>
      </c>
      <c r="AV148" s="19">
        <f t="shared" si="12"/>
        <v>-25.670000000000073</v>
      </c>
    </row>
    <row r="149" spans="1:48" x14ac:dyDescent="0.25">
      <c r="A149" s="34"/>
      <c r="B149" s="35">
        <f>SUM(B109:B148)</f>
        <v>1675.6</v>
      </c>
      <c r="C149" s="35">
        <f t="shared" ref="C149:AT149" si="13">SUM(C109:C148)</f>
        <v>270</v>
      </c>
      <c r="D149" s="35">
        <f t="shared" si="13"/>
        <v>510</v>
      </c>
      <c r="E149" s="35">
        <f t="shared" si="13"/>
        <v>200</v>
      </c>
      <c r="F149" s="35">
        <f t="shared" si="13"/>
        <v>0</v>
      </c>
      <c r="G149" s="35">
        <f t="shared" si="13"/>
        <v>728</v>
      </c>
      <c r="H149" s="35">
        <f t="shared" si="13"/>
        <v>220</v>
      </c>
      <c r="I149" s="35">
        <f t="shared" si="13"/>
        <v>600</v>
      </c>
      <c r="J149" s="35">
        <f t="shared" si="13"/>
        <v>630</v>
      </c>
      <c r="K149" s="35">
        <f t="shared" si="13"/>
        <v>0</v>
      </c>
      <c r="L149" s="35">
        <f t="shared" si="13"/>
        <v>2800</v>
      </c>
      <c r="M149" s="35">
        <f t="shared" si="13"/>
        <v>0</v>
      </c>
      <c r="N149" s="16">
        <f t="shared" si="10"/>
        <v>7633.6</v>
      </c>
      <c r="O149" s="35">
        <f t="shared" si="13"/>
        <v>4371.6000000000004</v>
      </c>
      <c r="P149" s="35">
        <f t="shared" si="13"/>
        <v>0</v>
      </c>
      <c r="Q149" s="35">
        <f t="shared" si="13"/>
        <v>0</v>
      </c>
      <c r="R149" s="35">
        <f t="shared" si="13"/>
        <v>0</v>
      </c>
      <c r="S149" s="35">
        <f t="shared" si="13"/>
        <v>670</v>
      </c>
      <c r="T149" s="35">
        <f t="shared" si="13"/>
        <v>0</v>
      </c>
      <c r="U149" s="35">
        <f t="shared" si="13"/>
        <v>0</v>
      </c>
      <c r="V149" s="35">
        <f t="shared" si="13"/>
        <v>0</v>
      </c>
      <c r="W149" s="35">
        <f t="shared" si="13"/>
        <v>0</v>
      </c>
      <c r="X149" s="35">
        <f t="shared" si="13"/>
        <v>0</v>
      </c>
      <c r="Y149" s="35">
        <f t="shared" si="13"/>
        <v>0</v>
      </c>
      <c r="Z149" s="35">
        <f t="shared" si="13"/>
        <v>0</v>
      </c>
      <c r="AA149" s="35">
        <f t="shared" si="13"/>
        <v>0</v>
      </c>
      <c r="AB149" s="35">
        <f t="shared" si="13"/>
        <v>0</v>
      </c>
      <c r="AC149" s="35"/>
      <c r="AD149" s="35">
        <f t="shared" si="13"/>
        <v>0</v>
      </c>
      <c r="AE149" s="35">
        <f t="shared" si="13"/>
        <v>219</v>
      </c>
      <c r="AF149" s="35">
        <f t="shared" si="13"/>
        <v>0</v>
      </c>
      <c r="AG149" s="35">
        <f t="shared" si="13"/>
        <v>0</v>
      </c>
      <c r="AH149" s="35">
        <f t="shared" si="13"/>
        <v>0</v>
      </c>
      <c r="AI149" s="35">
        <f t="shared" si="13"/>
        <v>0</v>
      </c>
      <c r="AJ149" s="35">
        <f t="shared" si="13"/>
        <v>0</v>
      </c>
      <c r="AK149" s="35">
        <f t="shared" si="13"/>
        <v>0</v>
      </c>
      <c r="AL149" s="35">
        <f t="shared" si="13"/>
        <v>0</v>
      </c>
      <c r="AM149" s="35">
        <f t="shared" si="13"/>
        <v>0</v>
      </c>
      <c r="AN149" s="35">
        <f t="shared" si="13"/>
        <v>0</v>
      </c>
      <c r="AO149" s="35">
        <f t="shared" si="13"/>
        <v>0</v>
      </c>
      <c r="AP149" s="35">
        <f t="shared" si="13"/>
        <v>0</v>
      </c>
      <c r="AQ149" s="35">
        <f t="shared" si="13"/>
        <v>0</v>
      </c>
      <c r="AR149" s="35">
        <f t="shared" si="13"/>
        <v>0</v>
      </c>
      <c r="AS149" s="35">
        <f t="shared" si="13"/>
        <v>0</v>
      </c>
      <c r="AT149" s="35">
        <f t="shared" si="13"/>
        <v>0</v>
      </c>
      <c r="AU149" s="44">
        <f t="shared" si="11"/>
        <v>5260.6</v>
      </c>
      <c r="AV149" s="19">
        <f t="shared" si="12"/>
        <v>2347.33</v>
      </c>
    </row>
    <row r="150" spans="1:48" x14ac:dyDescent="0.25">
      <c r="A150" s="28"/>
      <c r="B150" s="29"/>
      <c r="C150" s="30"/>
      <c r="D150" s="30"/>
      <c r="E150" s="30"/>
      <c r="F150" s="30"/>
      <c r="G150" s="30"/>
      <c r="H150" s="30"/>
      <c r="I150" s="30"/>
      <c r="J150" s="30"/>
      <c r="K150" s="30"/>
      <c r="L150" s="28"/>
      <c r="M150" s="28"/>
      <c r="N150" s="16">
        <f t="shared" si="10"/>
        <v>0</v>
      </c>
      <c r="O150" s="30"/>
      <c r="P150" s="32"/>
      <c r="Q150" s="32"/>
      <c r="R150" s="32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28">
        <f t="shared" si="11"/>
        <v>0</v>
      </c>
      <c r="AV150" s="19">
        <v>-25.67</v>
      </c>
    </row>
    <row r="151" spans="1:48" x14ac:dyDescent="0.25">
      <c r="A151" s="13">
        <v>44353</v>
      </c>
      <c r="B151" s="14">
        <v>181</v>
      </c>
      <c r="C151" s="15">
        <v>72</v>
      </c>
      <c r="D151" s="15">
        <v>27</v>
      </c>
      <c r="E151" s="15">
        <v>20</v>
      </c>
      <c r="F151" s="15"/>
      <c r="G151" s="15"/>
      <c r="H151" s="15"/>
      <c r="I151" s="15">
        <v>150</v>
      </c>
      <c r="J151" s="15"/>
      <c r="K151" s="15"/>
      <c r="L151" s="18"/>
      <c r="M151" s="18"/>
      <c r="N151" s="16">
        <f t="shared" si="10"/>
        <v>450</v>
      </c>
      <c r="O151" s="15">
        <v>450</v>
      </c>
      <c r="P151" s="17"/>
      <c r="Q151" s="17"/>
      <c r="R151" s="17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>
        <v>200</v>
      </c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8">
        <f t="shared" si="11"/>
        <v>650</v>
      </c>
      <c r="AV151" s="19">
        <f t="shared" si="12"/>
        <v>-225.67000000000002</v>
      </c>
    </row>
    <row r="152" spans="1:48" x14ac:dyDescent="0.25">
      <c r="A152" s="18"/>
      <c r="B152" s="14"/>
      <c r="C152" s="15"/>
      <c r="D152" s="15"/>
      <c r="E152" s="15"/>
      <c r="F152" s="15"/>
      <c r="G152" s="15"/>
      <c r="H152" s="15"/>
      <c r="I152" s="15"/>
      <c r="J152" s="15"/>
      <c r="K152" s="15"/>
      <c r="L152" s="18"/>
      <c r="M152" s="18"/>
      <c r="N152" s="16">
        <f t="shared" si="10"/>
        <v>0</v>
      </c>
      <c r="O152" s="15">
        <v>462</v>
      </c>
      <c r="P152" s="17"/>
      <c r="Q152" s="17"/>
      <c r="R152" s="17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8">
        <f t="shared" si="11"/>
        <v>462</v>
      </c>
      <c r="AV152" s="19">
        <f t="shared" si="12"/>
        <v>-687.67000000000007</v>
      </c>
    </row>
    <row r="153" spans="1:48" x14ac:dyDescent="0.25">
      <c r="A153" s="18"/>
      <c r="B153" s="14"/>
      <c r="C153" s="15"/>
      <c r="D153" s="15"/>
      <c r="E153" s="15"/>
      <c r="F153" s="15"/>
      <c r="G153" s="15"/>
      <c r="H153" s="15"/>
      <c r="I153" s="15"/>
      <c r="J153" s="15"/>
      <c r="K153" s="15"/>
      <c r="L153" s="18"/>
      <c r="M153" s="18"/>
      <c r="N153" s="16">
        <f t="shared" si="10"/>
        <v>0</v>
      </c>
      <c r="O153" s="15"/>
      <c r="P153" s="17"/>
      <c r="Q153" s="17"/>
      <c r="R153" s="17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8">
        <f t="shared" si="11"/>
        <v>0</v>
      </c>
      <c r="AV153" s="19">
        <f t="shared" si="12"/>
        <v>-687.67000000000007</v>
      </c>
    </row>
    <row r="154" spans="1:48" x14ac:dyDescent="0.25">
      <c r="A154" s="18"/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8"/>
      <c r="M154" s="18"/>
      <c r="N154" s="16">
        <f t="shared" si="10"/>
        <v>0</v>
      </c>
      <c r="O154" s="15"/>
      <c r="P154" s="17"/>
      <c r="Q154" s="17"/>
      <c r="R154" s="17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8">
        <f t="shared" si="11"/>
        <v>0</v>
      </c>
      <c r="AV154" s="19">
        <f t="shared" si="12"/>
        <v>-687.67000000000007</v>
      </c>
    </row>
    <row r="155" spans="1:48" x14ac:dyDescent="0.25">
      <c r="A155" s="13">
        <v>44355</v>
      </c>
      <c r="B155" s="14"/>
      <c r="C155" s="15"/>
      <c r="D155" s="15"/>
      <c r="E155" s="15"/>
      <c r="F155" s="15"/>
      <c r="G155" s="15"/>
      <c r="H155" s="15"/>
      <c r="I155" s="15"/>
      <c r="J155" s="15"/>
      <c r="K155" s="15"/>
      <c r="L155" s="18"/>
      <c r="M155" s="18"/>
      <c r="N155" s="16">
        <f t="shared" si="10"/>
        <v>0</v>
      </c>
      <c r="O155" s="15"/>
      <c r="P155" s="17"/>
      <c r="Q155" s="17"/>
      <c r="R155" s="17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8">
        <f t="shared" si="11"/>
        <v>0</v>
      </c>
      <c r="AV155" s="19">
        <f t="shared" si="12"/>
        <v>-687.67000000000007</v>
      </c>
    </row>
    <row r="156" spans="1:48" x14ac:dyDescent="0.25">
      <c r="A156" s="13">
        <v>44356</v>
      </c>
      <c r="B156" s="14"/>
      <c r="C156" s="15"/>
      <c r="D156" s="15"/>
      <c r="E156" s="15"/>
      <c r="F156" s="15"/>
      <c r="G156" s="15"/>
      <c r="H156" s="15"/>
      <c r="I156" s="15"/>
      <c r="J156" s="15"/>
      <c r="K156" s="15"/>
      <c r="L156" s="18"/>
      <c r="M156" s="18"/>
      <c r="N156" s="16">
        <f t="shared" si="10"/>
        <v>0</v>
      </c>
      <c r="O156" s="15"/>
      <c r="P156" s="17"/>
      <c r="Q156" s="17"/>
      <c r="R156" s="17"/>
      <c r="S156" s="15"/>
      <c r="T156" s="15"/>
      <c r="U156" s="15">
        <v>22</v>
      </c>
      <c r="V156" s="15"/>
      <c r="W156" s="15"/>
      <c r="X156" s="15"/>
      <c r="Y156" s="15"/>
      <c r="Z156" s="15"/>
      <c r="AA156" s="15"/>
      <c r="AB156" s="15"/>
      <c r="AC156" s="15"/>
      <c r="AD156" s="15"/>
      <c r="AE156" s="15">
        <v>36.299999999999997</v>
      </c>
      <c r="AF156" s="15"/>
      <c r="AG156" s="15"/>
      <c r="AH156" s="15"/>
      <c r="AI156" s="15"/>
      <c r="AJ156" s="15"/>
      <c r="AK156" s="15"/>
      <c r="AL156" s="15"/>
      <c r="AM156" s="15"/>
      <c r="AN156" s="15"/>
      <c r="AO156" s="15">
        <v>115</v>
      </c>
      <c r="AP156" s="15"/>
      <c r="AQ156" s="15"/>
      <c r="AR156" s="15"/>
      <c r="AS156" s="15"/>
      <c r="AT156" s="15"/>
      <c r="AU156" s="18">
        <f t="shared" si="11"/>
        <v>173.3</v>
      </c>
      <c r="AV156" s="19">
        <f t="shared" si="12"/>
        <v>-860.97</v>
      </c>
    </row>
    <row r="157" spans="1:48" x14ac:dyDescent="0.25">
      <c r="A157" s="13">
        <v>44360</v>
      </c>
      <c r="B157" s="14">
        <v>350</v>
      </c>
      <c r="C157" s="15">
        <v>48</v>
      </c>
      <c r="D157" s="15">
        <v>41</v>
      </c>
      <c r="E157" s="15"/>
      <c r="F157" s="15"/>
      <c r="G157" s="15">
        <v>300</v>
      </c>
      <c r="H157" s="15"/>
      <c r="I157" s="15"/>
      <c r="J157" s="15"/>
      <c r="K157" s="15"/>
      <c r="L157" s="18"/>
      <c r="M157" s="18"/>
      <c r="N157" s="16">
        <f t="shared" si="10"/>
        <v>739</v>
      </c>
      <c r="O157" s="15"/>
      <c r="P157" s="17"/>
      <c r="Q157" s="17"/>
      <c r="R157" s="17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>
        <v>145.19999999999999</v>
      </c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8">
        <f t="shared" si="11"/>
        <v>145.19999999999999</v>
      </c>
      <c r="AV157" s="19">
        <f t="shared" si="12"/>
        <v>-267.17</v>
      </c>
    </row>
    <row r="158" spans="1:48" x14ac:dyDescent="0.25">
      <c r="A158" s="18"/>
      <c r="B158" s="14"/>
      <c r="C158" s="15"/>
      <c r="D158" s="15"/>
      <c r="E158" s="15"/>
      <c r="F158" s="15"/>
      <c r="G158" s="15"/>
      <c r="H158" s="15"/>
      <c r="I158" s="15"/>
      <c r="J158" s="15"/>
      <c r="K158" s="15"/>
      <c r="L158" s="18"/>
      <c r="M158" s="18"/>
      <c r="N158" s="16">
        <f t="shared" si="10"/>
        <v>0</v>
      </c>
      <c r="O158" s="15"/>
      <c r="P158" s="17"/>
      <c r="Q158" s="17"/>
      <c r="R158" s="17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8">
        <f t="shared" si="11"/>
        <v>0</v>
      </c>
      <c r="AV158" s="19">
        <f t="shared" si="12"/>
        <v>-267.17</v>
      </c>
    </row>
    <row r="159" spans="1:48" x14ac:dyDescent="0.25">
      <c r="A159" s="18"/>
      <c r="B159" s="14"/>
      <c r="C159" s="15"/>
      <c r="D159" s="15"/>
      <c r="E159" s="15"/>
      <c r="F159" s="15"/>
      <c r="G159" s="15"/>
      <c r="H159" s="15"/>
      <c r="I159" s="15"/>
      <c r="J159" s="15"/>
      <c r="K159" s="15"/>
      <c r="L159" s="18"/>
      <c r="M159" s="18"/>
      <c r="N159" s="16">
        <f t="shared" si="10"/>
        <v>0</v>
      </c>
      <c r="O159" s="15"/>
      <c r="P159" s="17"/>
      <c r="Q159" s="17"/>
      <c r="R159" s="17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8">
        <f t="shared" si="11"/>
        <v>0</v>
      </c>
      <c r="AV159" s="19">
        <f t="shared" si="12"/>
        <v>-267.17</v>
      </c>
    </row>
    <row r="160" spans="1:48" x14ac:dyDescent="0.25">
      <c r="A160" s="18"/>
      <c r="B160" s="14"/>
      <c r="C160" s="15"/>
      <c r="D160" s="15"/>
      <c r="E160" s="15"/>
      <c r="F160" s="15"/>
      <c r="G160" s="15"/>
      <c r="H160" s="15"/>
      <c r="I160" s="15"/>
      <c r="J160" s="15"/>
      <c r="K160" s="15"/>
      <c r="L160" s="18"/>
      <c r="M160" s="18"/>
      <c r="N160" s="16">
        <f t="shared" si="10"/>
        <v>0</v>
      </c>
      <c r="O160" s="15"/>
      <c r="P160" s="17"/>
      <c r="Q160" s="17"/>
      <c r="R160" s="17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8">
        <f t="shared" si="11"/>
        <v>0</v>
      </c>
      <c r="AV160" s="19">
        <f t="shared" si="12"/>
        <v>-267.17</v>
      </c>
    </row>
    <row r="161" spans="1:48" x14ac:dyDescent="0.25">
      <c r="A161" s="18"/>
      <c r="B161" s="14"/>
      <c r="C161" s="15"/>
      <c r="D161" s="15"/>
      <c r="E161" s="15"/>
      <c r="F161" s="15"/>
      <c r="G161" s="15"/>
      <c r="H161" s="15"/>
      <c r="I161" s="15"/>
      <c r="J161" s="15"/>
      <c r="K161" s="15"/>
      <c r="L161" s="18"/>
      <c r="M161" s="18"/>
      <c r="N161" s="16">
        <f t="shared" si="10"/>
        <v>0</v>
      </c>
      <c r="O161" s="15"/>
      <c r="P161" s="17"/>
      <c r="Q161" s="17"/>
      <c r="R161" s="17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8">
        <f t="shared" si="11"/>
        <v>0</v>
      </c>
      <c r="AV161" s="19">
        <f t="shared" si="12"/>
        <v>-267.17</v>
      </c>
    </row>
    <row r="162" spans="1:48" x14ac:dyDescent="0.25">
      <c r="A162" s="18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8"/>
      <c r="M162" s="18"/>
      <c r="N162" s="16">
        <f t="shared" si="10"/>
        <v>0</v>
      </c>
      <c r="O162" s="15"/>
      <c r="P162" s="17"/>
      <c r="Q162" s="17"/>
      <c r="R162" s="17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8">
        <f t="shared" si="11"/>
        <v>0</v>
      </c>
      <c r="AV162" s="19">
        <f t="shared" si="12"/>
        <v>-267.17</v>
      </c>
    </row>
    <row r="163" spans="1:48" x14ac:dyDescent="0.25">
      <c r="A163" s="18"/>
      <c r="B163" s="14"/>
      <c r="C163" s="15"/>
      <c r="D163" s="15"/>
      <c r="E163" s="15"/>
      <c r="F163" s="15"/>
      <c r="G163" s="15"/>
      <c r="H163" s="15"/>
      <c r="I163" s="15"/>
      <c r="J163" s="15"/>
      <c r="K163" s="15"/>
      <c r="L163" s="18"/>
      <c r="M163" s="18"/>
      <c r="N163" s="16">
        <f t="shared" si="10"/>
        <v>0</v>
      </c>
      <c r="O163" s="15"/>
      <c r="P163" s="17"/>
      <c r="Q163" s="17"/>
      <c r="R163" s="17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8">
        <f t="shared" si="11"/>
        <v>0</v>
      </c>
      <c r="AV163" s="19">
        <f t="shared" si="12"/>
        <v>-267.17</v>
      </c>
    </row>
    <row r="164" spans="1:48" x14ac:dyDescent="0.25">
      <c r="A164" s="13">
        <v>44363</v>
      </c>
      <c r="B164" s="14"/>
      <c r="C164" s="15"/>
      <c r="D164" s="15"/>
      <c r="E164" s="15"/>
      <c r="F164" s="15"/>
      <c r="G164" s="15"/>
      <c r="H164" s="15"/>
      <c r="I164" s="15"/>
      <c r="J164" s="15"/>
      <c r="K164" s="15"/>
      <c r="L164" s="18"/>
      <c r="M164" s="18"/>
      <c r="N164" s="16">
        <f t="shared" si="10"/>
        <v>0</v>
      </c>
      <c r="O164" s="15">
        <v>739</v>
      </c>
      <c r="P164" s="17"/>
      <c r="Q164" s="17"/>
      <c r="R164" s="17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8">
        <f t="shared" si="11"/>
        <v>739</v>
      </c>
      <c r="AV164" s="19">
        <f t="shared" si="12"/>
        <v>-1006.1700000000001</v>
      </c>
    </row>
    <row r="165" spans="1:48" x14ac:dyDescent="0.25">
      <c r="A165" s="18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8"/>
      <c r="M165" s="18"/>
      <c r="N165" s="16">
        <f t="shared" si="10"/>
        <v>0</v>
      </c>
      <c r="O165" s="15"/>
      <c r="P165" s="17"/>
      <c r="Q165" s="17"/>
      <c r="R165" s="17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8">
        <f t="shared" si="11"/>
        <v>0</v>
      </c>
      <c r="AV165" s="19">
        <f t="shared" si="12"/>
        <v>-1006.1700000000001</v>
      </c>
    </row>
    <row r="166" spans="1:48" x14ac:dyDescent="0.25">
      <c r="A166" s="18"/>
      <c r="B166" s="14"/>
      <c r="C166" s="15"/>
      <c r="D166" s="15"/>
      <c r="E166" s="15"/>
      <c r="F166" s="15"/>
      <c r="G166" s="15"/>
      <c r="H166" s="15"/>
      <c r="I166" s="15"/>
      <c r="J166" s="15"/>
      <c r="K166" s="15"/>
      <c r="L166" s="18"/>
      <c r="M166" s="18"/>
      <c r="N166" s="16">
        <f t="shared" si="10"/>
        <v>0</v>
      </c>
      <c r="O166" s="15"/>
      <c r="P166" s="17"/>
      <c r="Q166" s="17"/>
      <c r="R166" s="17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8">
        <f t="shared" si="11"/>
        <v>0</v>
      </c>
      <c r="AV166" s="19">
        <f t="shared" si="12"/>
        <v>-1006.1700000000001</v>
      </c>
    </row>
    <row r="167" spans="1:48" x14ac:dyDescent="0.25">
      <c r="A167" s="13">
        <v>44367</v>
      </c>
      <c r="B167" s="14">
        <v>489.85</v>
      </c>
      <c r="C167" s="15">
        <v>100</v>
      </c>
      <c r="D167" s="15">
        <v>55</v>
      </c>
      <c r="E167" s="15"/>
      <c r="F167" s="15"/>
      <c r="G167" s="15">
        <v>170</v>
      </c>
      <c r="H167" s="15"/>
      <c r="I167" s="15"/>
      <c r="J167" s="15"/>
      <c r="K167" s="15"/>
      <c r="L167" s="18"/>
      <c r="M167" s="18"/>
      <c r="N167" s="16">
        <f t="shared" si="10"/>
        <v>814.85</v>
      </c>
      <c r="O167" s="15"/>
      <c r="P167" s="17"/>
      <c r="Q167" s="17"/>
      <c r="R167" s="17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8">
        <f t="shared" si="11"/>
        <v>0</v>
      </c>
      <c r="AV167" s="19">
        <f t="shared" si="12"/>
        <v>-191.32000000000005</v>
      </c>
    </row>
    <row r="168" spans="1:48" x14ac:dyDescent="0.25">
      <c r="A168" s="13">
        <v>44368</v>
      </c>
      <c r="B168" s="14"/>
      <c r="C168" s="15"/>
      <c r="D168" s="15"/>
      <c r="E168" s="15"/>
      <c r="F168" s="15"/>
      <c r="G168" s="15"/>
      <c r="H168" s="15"/>
      <c r="I168" s="15"/>
      <c r="J168" s="15"/>
      <c r="K168" s="15"/>
      <c r="L168" s="18"/>
      <c r="M168" s="18"/>
      <c r="N168" s="16">
        <f t="shared" si="10"/>
        <v>0</v>
      </c>
      <c r="O168" s="15"/>
      <c r="P168" s="17"/>
      <c r="Q168" s="17"/>
      <c r="R168" s="17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8">
        <f t="shared" si="11"/>
        <v>0</v>
      </c>
      <c r="AV168" s="19">
        <f t="shared" si="12"/>
        <v>-191.32000000000005</v>
      </c>
    </row>
    <row r="169" spans="1:48" x14ac:dyDescent="0.25">
      <c r="A169" s="18"/>
      <c r="B169" s="14"/>
      <c r="C169" s="15"/>
      <c r="D169" s="15"/>
      <c r="E169" s="15"/>
      <c r="F169" s="15"/>
      <c r="G169" s="15"/>
      <c r="H169" s="15"/>
      <c r="I169" s="15"/>
      <c r="J169" s="15"/>
      <c r="K169" s="15"/>
      <c r="L169" s="18"/>
      <c r="M169" s="18"/>
      <c r="N169" s="16">
        <f t="shared" si="10"/>
        <v>0</v>
      </c>
      <c r="O169" s="15">
        <v>814.85</v>
      </c>
      <c r="P169" s="17"/>
      <c r="Q169" s="17"/>
      <c r="R169" s="17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8">
        <f t="shared" si="11"/>
        <v>814.85</v>
      </c>
      <c r="AV169" s="19">
        <f t="shared" si="12"/>
        <v>-1006.1700000000001</v>
      </c>
    </row>
    <row r="170" spans="1:48" x14ac:dyDescent="0.25">
      <c r="A170" s="18"/>
      <c r="B170" s="14"/>
      <c r="C170" s="15"/>
      <c r="D170" s="15"/>
      <c r="E170" s="15"/>
      <c r="F170" s="15"/>
      <c r="G170" s="15"/>
      <c r="H170" s="15"/>
      <c r="I170" s="15"/>
      <c r="J170" s="15"/>
      <c r="K170" s="15"/>
      <c r="L170" s="18"/>
      <c r="M170" s="18"/>
      <c r="N170" s="16">
        <f t="shared" si="10"/>
        <v>0</v>
      </c>
      <c r="O170" s="15"/>
      <c r="P170" s="17"/>
      <c r="Q170" s="17"/>
      <c r="R170" s="17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8">
        <f t="shared" si="11"/>
        <v>0</v>
      </c>
      <c r="AV170" s="19">
        <f t="shared" si="12"/>
        <v>-1006.1700000000001</v>
      </c>
    </row>
    <row r="171" spans="1:48" x14ac:dyDescent="0.25">
      <c r="A171" s="18"/>
      <c r="B171" s="14"/>
      <c r="C171" s="15"/>
      <c r="D171" s="15"/>
      <c r="E171" s="15"/>
      <c r="F171" s="15"/>
      <c r="G171" s="15"/>
      <c r="H171" s="15"/>
      <c r="I171" s="15"/>
      <c r="J171" s="15"/>
      <c r="K171" s="15"/>
      <c r="L171" s="18"/>
      <c r="M171" s="18"/>
      <c r="N171" s="16">
        <f t="shared" si="10"/>
        <v>0</v>
      </c>
      <c r="O171" s="15"/>
      <c r="P171" s="17"/>
      <c r="Q171" s="17"/>
      <c r="R171" s="17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8">
        <f t="shared" si="11"/>
        <v>0</v>
      </c>
      <c r="AV171" s="19">
        <f t="shared" si="12"/>
        <v>-1006.1700000000001</v>
      </c>
    </row>
    <row r="172" spans="1:48" x14ac:dyDescent="0.25">
      <c r="A172" s="13">
        <v>44369</v>
      </c>
      <c r="B172" s="14"/>
      <c r="C172" s="15"/>
      <c r="D172" s="15"/>
      <c r="E172" s="15"/>
      <c r="F172" s="15"/>
      <c r="G172" s="15"/>
      <c r="H172" s="15"/>
      <c r="I172" s="15"/>
      <c r="J172" s="15"/>
      <c r="K172" s="15"/>
      <c r="L172" s="18"/>
      <c r="M172" s="18"/>
      <c r="N172" s="16">
        <f t="shared" si="10"/>
        <v>0</v>
      </c>
      <c r="O172" s="15"/>
      <c r="P172" s="17"/>
      <c r="Q172" s="17"/>
      <c r="R172" s="17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8">
        <f t="shared" si="11"/>
        <v>0</v>
      </c>
      <c r="AV172" s="19">
        <f t="shared" si="12"/>
        <v>-1006.1700000000001</v>
      </c>
    </row>
    <row r="173" spans="1:48" x14ac:dyDescent="0.25">
      <c r="A173" s="18"/>
      <c r="B173" s="14"/>
      <c r="C173" s="15"/>
      <c r="D173" s="15"/>
      <c r="E173" s="15"/>
      <c r="F173" s="15"/>
      <c r="G173" s="15"/>
      <c r="H173" s="15"/>
      <c r="I173" s="15"/>
      <c r="J173" s="15"/>
      <c r="K173" s="15"/>
      <c r="L173" s="18"/>
      <c r="M173" s="18"/>
      <c r="N173" s="16">
        <f t="shared" si="10"/>
        <v>0</v>
      </c>
      <c r="O173" s="15"/>
      <c r="P173" s="17"/>
      <c r="Q173" s="17"/>
      <c r="R173" s="17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8">
        <f t="shared" si="11"/>
        <v>0</v>
      </c>
      <c r="AV173" s="19">
        <f t="shared" si="12"/>
        <v>-1006.1700000000001</v>
      </c>
    </row>
    <row r="174" spans="1:48" x14ac:dyDescent="0.25">
      <c r="A174" s="13">
        <v>44370</v>
      </c>
      <c r="B174" s="14"/>
      <c r="C174" s="15"/>
      <c r="D174" s="15"/>
      <c r="E174" s="15"/>
      <c r="F174" s="15"/>
      <c r="G174" s="15"/>
      <c r="H174" s="15"/>
      <c r="I174" s="15"/>
      <c r="J174" s="15"/>
      <c r="K174" s="15"/>
      <c r="L174" s="18"/>
      <c r="M174" s="18"/>
      <c r="N174" s="16">
        <f t="shared" si="10"/>
        <v>0</v>
      </c>
      <c r="O174" s="15"/>
      <c r="P174" s="17"/>
      <c r="Q174" s="17"/>
      <c r="R174" s="17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8">
        <f t="shared" si="11"/>
        <v>0</v>
      </c>
      <c r="AV174" s="19">
        <f t="shared" si="12"/>
        <v>-1006.1700000000001</v>
      </c>
    </row>
    <row r="175" spans="1:48" x14ac:dyDescent="0.25">
      <c r="A175" s="18"/>
      <c r="B175" s="14"/>
      <c r="C175" s="15"/>
      <c r="D175" s="15"/>
      <c r="E175" s="15"/>
      <c r="F175" s="15"/>
      <c r="G175" s="15"/>
      <c r="H175" s="15"/>
      <c r="I175" s="15"/>
      <c r="J175" s="15"/>
      <c r="K175" s="15"/>
      <c r="L175" s="18"/>
      <c r="M175" s="18"/>
      <c r="N175" s="16">
        <f t="shared" si="10"/>
        <v>0</v>
      </c>
      <c r="O175" s="15"/>
      <c r="P175" s="17"/>
      <c r="Q175" s="17"/>
      <c r="R175" s="17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8">
        <f t="shared" si="11"/>
        <v>0</v>
      </c>
      <c r="AV175" s="19">
        <f t="shared" si="12"/>
        <v>-1006.1700000000001</v>
      </c>
    </row>
    <row r="176" spans="1:48" x14ac:dyDescent="0.25">
      <c r="A176" s="18"/>
      <c r="B176" s="14"/>
      <c r="C176" s="15"/>
      <c r="D176" s="15"/>
      <c r="E176" s="15"/>
      <c r="F176" s="15"/>
      <c r="G176" s="15"/>
      <c r="H176" s="15"/>
      <c r="I176" s="15"/>
      <c r="J176" s="15"/>
      <c r="K176" s="15"/>
      <c r="L176" s="18"/>
      <c r="M176" s="18"/>
      <c r="N176" s="16">
        <f t="shared" si="10"/>
        <v>0</v>
      </c>
      <c r="O176" s="15"/>
      <c r="P176" s="17"/>
      <c r="Q176" s="17"/>
      <c r="R176" s="17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8">
        <f t="shared" si="11"/>
        <v>0</v>
      </c>
      <c r="AV176" s="19">
        <f t="shared" si="12"/>
        <v>-1006.1700000000001</v>
      </c>
    </row>
    <row r="177" spans="1:48" x14ac:dyDescent="0.25">
      <c r="A177" s="18"/>
      <c r="B177" s="14"/>
      <c r="C177" s="15"/>
      <c r="D177" s="15"/>
      <c r="E177" s="15"/>
      <c r="F177" s="15"/>
      <c r="G177" s="15"/>
      <c r="H177" s="15"/>
      <c r="I177" s="15"/>
      <c r="J177" s="15"/>
      <c r="K177" s="15"/>
      <c r="L177" s="18"/>
      <c r="M177" s="18"/>
      <c r="N177" s="16">
        <f t="shared" si="10"/>
        <v>0</v>
      </c>
      <c r="O177" s="15"/>
      <c r="P177" s="17"/>
      <c r="Q177" s="17"/>
      <c r="R177" s="17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8">
        <f t="shared" si="11"/>
        <v>0</v>
      </c>
      <c r="AV177" s="19">
        <f t="shared" si="12"/>
        <v>-1006.1700000000001</v>
      </c>
    </row>
    <row r="178" spans="1:48" x14ac:dyDescent="0.25">
      <c r="A178" s="18"/>
      <c r="B178" s="14"/>
      <c r="C178" s="15"/>
      <c r="D178" s="15"/>
      <c r="E178" s="15"/>
      <c r="F178" s="15"/>
      <c r="G178" s="15"/>
      <c r="H178" s="15"/>
      <c r="I178" s="15"/>
      <c r="J178" s="15"/>
      <c r="K178" s="15"/>
      <c r="L178" s="18"/>
      <c r="M178" s="18"/>
      <c r="N178" s="16">
        <f t="shared" si="10"/>
        <v>0</v>
      </c>
      <c r="O178" s="15"/>
      <c r="P178" s="17"/>
      <c r="Q178" s="17"/>
      <c r="R178" s="17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8">
        <f t="shared" si="11"/>
        <v>0</v>
      </c>
      <c r="AV178" s="19">
        <f t="shared" si="12"/>
        <v>-1006.1700000000001</v>
      </c>
    </row>
    <row r="179" spans="1:48" x14ac:dyDescent="0.25">
      <c r="A179" s="18"/>
      <c r="B179" s="14"/>
      <c r="C179" s="15"/>
      <c r="D179" s="15"/>
      <c r="E179" s="15"/>
      <c r="F179" s="15"/>
      <c r="G179" s="15"/>
      <c r="H179" s="15"/>
      <c r="I179" s="15"/>
      <c r="J179" s="15"/>
      <c r="K179" s="15"/>
      <c r="L179" s="18"/>
      <c r="M179" s="18"/>
      <c r="N179" s="16">
        <f t="shared" si="10"/>
        <v>0</v>
      </c>
      <c r="O179" s="15"/>
      <c r="P179" s="17"/>
      <c r="Q179" s="17"/>
      <c r="R179" s="17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8">
        <f t="shared" si="11"/>
        <v>0</v>
      </c>
      <c r="AV179" s="19">
        <f t="shared" si="12"/>
        <v>-1006.1700000000001</v>
      </c>
    </row>
    <row r="180" spans="1:48" x14ac:dyDescent="0.25">
      <c r="A180" s="13">
        <v>44374</v>
      </c>
      <c r="B180" s="14">
        <v>77</v>
      </c>
      <c r="C180" s="15">
        <v>48</v>
      </c>
      <c r="D180" s="15">
        <v>75</v>
      </c>
      <c r="E180" s="15"/>
      <c r="F180" s="15"/>
      <c r="G180" s="15">
        <v>20</v>
      </c>
      <c r="H180" s="15"/>
      <c r="I180" s="15"/>
      <c r="J180" s="15">
        <v>210</v>
      </c>
      <c r="K180" s="15"/>
      <c r="L180" s="18"/>
      <c r="M180" s="18"/>
      <c r="N180" s="16">
        <f t="shared" si="10"/>
        <v>430</v>
      </c>
      <c r="O180" s="15"/>
      <c r="P180" s="17"/>
      <c r="Q180" s="17"/>
      <c r="R180" s="17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8">
        <f t="shared" si="11"/>
        <v>0</v>
      </c>
      <c r="AV180" s="19">
        <f t="shared" si="12"/>
        <v>-576.17000000000007</v>
      </c>
    </row>
    <row r="181" spans="1:48" x14ac:dyDescent="0.25">
      <c r="A181" s="18"/>
      <c r="B181" s="14"/>
      <c r="C181" s="15"/>
      <c r="D181" s="15"/>
      <c r="E181" s="15"/>
      <c r="F181" s="15"/>
      <c r="G181" s="15"/>
      <c r="H181" s="15"/>
      <c r="I181" s="15"/>
      <c r="J181" s="15"/>
      <c r="K181" s="15"/>
      <c r="L181" s="18"/>
      <c r="M181" s="18"/>
      <c r="N181" s="16">
        <f t="shared" si="10"/>
        <v>0</v>
      </c>
      <c r="O181" s="15"/>
      <c r="P181" s="17"/>
      <c r="Q181" s="17"/>
      <c r="R181" s="17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8">
        <f t="shared" si="11"/>
        <v>0</v>
      </c>
      <c r="AV181" s="19">
        <f t="shared" si="12"/>
        <v>-576.17000000000007</v>
      </c>
    </row>
    <row r="182" spans="1:48" x14ac:dyDescent="0.25">
      <c r="A182" s="22"/>
      <c r="B182" s="23"/>
      <c r="C182" s="24"/>
      <c r="D182" s="24"/>
      <c r="E182" s="24"/>
      <c r="F182" s="24"/>
      <c r="G182" s="24"/>
      <c r="H182" s="24"/>
      <c r="I182" s="24"/>
      <c r="J182" s="24"/>
      <c r="K182" s="24"/>
      <c r="L182" s="22">
        <v>1000</v>
      </c>
      <c r="M182" s="22"/>
      <c r="N182" s="16">
        <f t="shared" si="10"/>
        <v>1000</v>
      </c>
      <c r="O182" s="24">
        <v>430</v>
      </c>
      <c r="P182" s="26"/>
      <c r="Q182" s="26"/>
      <c r="R182" s="26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2">
        <f t="shared" si="11"/>
        <v>430</v>
      </c>
      <c r="AV182" s="19">
        <f t="shared" si="12"/>
        <v>-6.1700000000000728</v>
      </c>
    </row>
    <row r="183" spans="1:48" x14ac:dyDescent="0.25">
      <c r="A183" s="34"/>
      <c r="B183" s="35">
        <f>SUM(B151:B182)</f>
        <v>1097.8499999999999</v>
      </c>
      <c r="C183" s="35">
        <f t="shared" ref="C183:AU183" si="14">SUM(C151:C182)</f>
        <v>268</v>
      </c>
      <c r="D183" s="35">
        <f t="shared" si="14"/>
        <v>198</v>
      </c>
      <c r="E183" s="35">
        <f t="shared" si="14"/>
        <v>20</v>
      </c>
      <c r="F183" s="35">
        <f t="shared" si="14"/>
        <v>0</v>
      </c>
      <c r="G183" s="35">
        <f t="shared" si="14"/>
        <v>490</v>
      </c>
      <c r="H183" s="35">
        <f t="shared" si="14"/>
        <v>0</v>
      </c>
      <c r="I183" s="35">
        <f t="shared" si="14"/>
        <v>150</v>
      </c>
      <c r="J183" s="35">
        <f t="shared" si="14"/>
        <v>210</v>
      </c>
      <c r="K183" s="35">
        <f t="shared" si="14"/>
        <v>0</v>
      </c>
      <c r="L183" s="35">
        <f t="shared" si="14"/>
        <v>1000</v>
      </c>
      <c r="M183" s="35">
        <f t="shared" si="14"/>
        <v>0</v>
      </c>
      <c r="N183" s="35">
        <f t="shared" si="14"/>
        <v>3433.85</v>
      </c>
      <c r="O183" s="35">
        <f t="shared" si="14"/>
        <v>2895.85</v>
      </c>
      <c r="P183" s="35">
        <f t="shared" si="14"/>
        <v>0</v>
      </c>
      <c r="Q183" s="35">
        <f t="shared" si="14"/>
        <v>0</v>
      </c>
      <c r="R183" s="35">
        <f t="shared" si="14"/>
        <v>0</v>
      </c>
      <c r="S183" s="35">
        <f t="shared" si="14"/>
        <v>0</v>
      </c>
      <c r="T183" s="35">
        <f t="shared" si="14"/>
        <v>0</v>
      </c>
      <c r="U183" s="35">
        <f t="shared" si="14"/>
        <v>22</v>
      </c>
      <c r="V183" s="35">
        <f t="shared" si="14"/>
        <v>0</v>
      </c>
      <c r="W183" s="35">
        <f t="shared" si="14"/>
        <v>0</v>
      </c>
      <c r="X183" s="35">
        <f t="shared" si="14"/>
        <v>0</v>
      </c>
      <c r="Y183" s="35">
        <f t="shared" si="14"/>
        <v>0</v>
      </c>
      <c r="Z183" s="35">
        <f t="shared" si="14"/>
        <v>0</v>
      </c>
      <c r="AA183" s="35">
        <f t="shared" si="14"/>
        <v>0</v>
      </c>
      <c r="AB183" s="35">
        <f t="shared" si="14"/>
        <v>0</v>
      </c>
      <c r="AC183" s="35"/>
      <c r="AD183" s="35">
        <f t="shared" si="14"/>
        <v>0</v>
      </c>
      <c r="AE183" s="35">
        <f t="shared" si="14"/>
        <v>381.5</v>
      </c>
      <c r="AF183" s="35">
        <f t="shared" si="14"/>
        <v>0</v>
      </c>
      <c r="AG183" s="35">
        <f t="shared" si="14"/>
        <v>0</v>
      </c>
      <c r="AH183" s="35">
        <f t="shared" si="14"/>
        <v>0</v>
      </c>
      <c r="AI183" s="35">
        <f t="shared" si="14"/>
        <v>0</v>
      </c>
      <c r="AJ183" s="35">
        <f t="shared" si="14"/>
        <v>0</v>
      </c>
      <c r="AK183" s="35">
        <f t="shared" si="14"/>
        <v>0</v>
      </c>
      <c r="AL183" s="35">
        <f t="shared" si="14"/>
        <v>0</v>
      </c>
      <c r="AM183" s="35">
        <f t="shared" si="14"/>
        <v>0</v>
      </c>
      <c r="AN183" s="35">
        <f t="shared" si="14"/>
        <v>0</v>
      </c>
      <c r="AO183" s="35">
        <f t="shared" si="14"/>
        <v>115</v>
      </c>
      <c r="AP183" s="35">
        <f t="shared" si="14"/>
        <v>0</v>
      </c>
      <c r="AQ183" s="35">
        <f t="shared" si="14"/>
        <v>0</v>
      </c>
      <c r="AR183" s="35">
        <f t="shared" si="14"/>
        <v>0</v>
      </c>
      <c r="AS183" s="35">
        <f t="shared" si="14"/>
        <v>0</v>
      </c>
      <c r="AT183" s="35">
        <f t="shared" si="14"/>
        <v>0</v>
      </c>
      <c r="AU183" s="35">
        <f t="shared" si="14"/>
        <v>3414.35</v>
      </c>
      <c r="AV183" s="27">
        <v>-2570.5</v>
      </c>
    </row>
    <row r="184" spans="1:48" x14ac:dyDescent="0.25">
      <c r="A184" s="34"/>
      <c r="B184" s="35">
        <f>B35+B56+B85+B108+B149+B183</f>
        <v>7988.5500000000011</v>
      </c>
      <c r="C184" s="35">
        <f t="shared" ref="C184:AT184" si="15">C35+C56+C85+C108+C149+C183</f>
        <v>1858.5</v>
      </c>
      <c r="D184" s="35">
        <f t="shared" si="15"/>
        <v>1946</v>
      </c>
      <c r="E184" s="35">
        <f t="shared" si="15"/>
        <v>2129</v>
      </c>
      <c r="F184" s="35">
        <f t="shared" si="15"/>
        <v>658</v>
      </c>
      <c r="G184" s="35">
        <f t="shared" si="15"/>
        <v>3320.6499999999996</v>
      </c>
      <c r="H184" s="35">
        <f t="shared" si="15"/>
        <v>462</v>
      </c>
      <c r="I184" s="35">
        <f t="shared" si="15"/>
        <v>1944.6</v>
      </c>
      <c r="J184" s="35">
        <f t="shared" si="15"/>
        <v>1854.55</v>
      </c>
      <c r="K184" s="35">
        <f t="shared" si="15"/>
        <v>0</v>
      </c>
      <c r="L184" s="35">
        <f t="shared" si="15"/>
        <v>5510</v>
      </c>
      <c r="M184" s="35">
        <f t="shared" si="15"/>
        <v>2050</v>
      </c>
      <c r="N184" s="35">
        <f t="shared" si="15"/>
        <v>29721.85</v>
      </c>
      <c r="O184" s="35">
        <f t="shared" si="15"/>
        <v>22396.75</v>
      </c>
      <c r="P184" s="35">
        <f t="shared" si="15"/>
        <v>0</v>
      </c>
      <c r="Q184" s="35">
        <f t="shared" si="15"/>
        <v>0</v>
      </c>
      <c r="R184" s="35">
        <f t="shared" si="15"/>
        <v>0</v>
      </c>
      <c r="S184" s="35">
        <f t="shared" si="15"/>
        <v>670</v>
      </c>
      <c r="T184" s="35">
        <f t="shared" si="15"/>
        <v>0</v>
      </c>
      <c r="U184" s="35">
        <f t="shared" si="15"/>
        <v>32</v>
      </c>
      <c r="V184" s="35">
        <f t="shared" si="15"/>
        <v>0</v>
      </c>
      <c r="W184" s="35">
        <f t="shared" si="15"/>
        <v>0</v>
      </c>
      <c r="X184" s="35">
        <f t="shared" si="15"/>
        <v>0</v>
      </c>
      <c r="Y184" s="35">
        <f t="shared" si="15"/>
        <v>0</v>
      </c>
      <c r="Z184" s="35">
        <f t="shared" si="15"/>
        <v>0</v>
      </c>
      <c r="AA184" s="35">
        <f t="shared" si="15"/>
        <v>0</v>
      </c>
      <c r="AB184" s="35">
        <f t="shared" si="15"/>
        <v>0</v>
      </c>
      <c r="AC184" s="35"/>
      <c r="AD184" s="35">
        <f t="shared" si="15"/>
        <v>145</v>
      </c>
      <c r="AE184" s="35">
        <f t="shared" si="15"/>
        <v>916.95</v>
      </c>
      <c r="AF184" s="35">
        <f t="shared" si="15"/>
        <v>0</v>
      </c>
      <c r="AG184" s="35">
        <f t="shared" si="15"/>
        <v>0</v>
      </c>
      <c r="AH184" s="35">
        <f t="shared" si="15"/>
        <v>0</v>
      </c>
      <c r="AI184" s="35">
        <f t="shared" si="15"/>
        <v>0</v>
      </c>
      <c r="AJ184" s="35">
        <f t="shared" si="15"/>
        <v>0</v>
      </c>
      <c r="AK184" s="35">
        <f t="shared" si="15"/>
        <v>0</v>
      </c>
      <c r="AL184" s="35">
        <f t="shared" si="15"/>
        <v>0</v>
      </c>
      <c r="AM184" s="35">
        <f t="shared" si="15"/>
        <v>0</v>
      </c>
      <c r="AN184" s="35">
        <f t="shared" si="15"/>
        <v>0</v>
      </c>
      <c r="AO184" s="35">
        <f t="shared" si="15"/>
        <v>381.71999999999997</v>
      </c>
      <c r="AP184" s="35">
        <f t="shared" si="15"/>
        <v>2500</v>
      </c>
      <c r="AQ184" s="35">
        <f t="shared" si="15"/>
        <v>0</v>
      </c>
      <c r="AR184" s="35">
        <f t="shared" si="15"/>
        <v>0</v>
      </c>
      <c r="AS184" s="35">
        <f t="shared" si="15"/>
        <v>0</v>
      </c>
      <c r="AT184" s="35">
        <f t="shared" si="15"/>
        <v>0</v>
      </c>
      <c r="AU184" s="36">
        <f t="shared" si="11"/>
        <v>27042.420000000002</v>
      </c>
      <c r="AV184" s="37">
        <f t="shared" si="12"/>
        <v>108.92999999999665</v>
      </c>
    </row>
    <row r="185" spans="1:48" x14ac:dyDescent="0.25">
      <c r="A185" s="28"/>
      <c r="B185" s="29"/>
      <c r="C185" s="30"/>
      <c r="D185" s="30"/>
      <c r="E185" s="30"/>
      <c r="F185" s="30"/>
      <c r="G185" s="30"/>
      <c r="H185" s="30"/>
      <c r="I185" s="30"/>
      <c r="J185" s="30"/>
      <c r="K185" s="30"/>
      <c r="L185" s="28"/>
      <c r="M185" s="28"/>
      <c r="N185" s="31">
        <f t="shared" ref="N185:N191" si="16">SUM(B185:M185)</f>
        <v>0</v>
      </c>
      <c r="O185" s="32"/>
      <c r="P185" s="32"/>
      <c r="Q185" s="32"/>
      <c r="R185" s="32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28">
        <f t="shared" si="11"/>
        <v>0</v>
      </c>
      <c r="AV185" s="33">
        <v>-6.17</v>
      </c>
    </row>
    <row r="186" spans="1:48" x14ac:dyDescent="0.25">
      <c r="A186" s="13">
        <v>44746</v>
      </c>
      <c r="B186" s="14">
        <v>55</v>
      </c>
      <c r="C186" s="15">
        <v>34.5</v>
      </c>
      <c r="D186" s="15">
        <v>10</v>
      </c>
      <c r="E186" s="15"/>
      <c r="F186" s="15"/>
      <c r="G186" s="15">
        <v>30.5</v>
      </c>
      <c r="H186" s="15"/>
      <c r="I186" s="15"/>
      <c r="J186" s="15">
        <v>20</v>
      </c>
      <c r="K186" s="15"/>
      <c r="L186" s="18"/>
      <c r="M186" s="18"/>
      <c r="N186" s="16">
        <f t="shared" si="16"/>
        <v>150</v>
      </c>
      <c r="O186" s="17"/>
      <c r="P186" s="17"/>
      <c r="Q186" s="17"/>
      <c r="R186" s="17"/>
      <c r="S186" s="15"/>
      <c r="T186" s="15">
        <v>15</v>
      </c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>
        <v>33.65</v>
      </c>
      <c r="AP186" s="15"/>
      <c r="AQ186" s="15"/>
      <c r="AR186" s="15">
        <v>1.82</v>
      </c>
      <c r="AS186" s="15"/>
      <c r="AT186" s="15"/>
      <c r="AU186" s="18">
        <f t="shared" si="11"/>
        <v>50.47</v>
      </c>
      <c r="AV186" s="19">
        <f t="shared" si="12"/>
        <v>93.360000000000014</v>
      </c>
    </row>
    <row r="187" spans="1:48" x14ac:dyDescent="0.25">
      <c r="A187" s="18"/>
      <c r="B187" s="14"/>
      <c r="C187" s="15"/>
      <c r="D187" s="15"/>
      <c r="E187" s="15"/>
      <c r="F187" s="15"/>
      <c r="G187" s="15"/>
      <c r="H187" s="15"/>
      <c r="I187" s="15"/>
      <c r="J187" s="15"/>
      <c r="K187" s="15"/>
      <c r="L187" s="18"/>
      <c r="M187" s="18"/>
      <c r="N187" s="16">
        <f t="shared" si="16"/>
        <v>0</v>
      </c>
      <c r="O187" s="17">
        <v>150</v>
      </c>
      <c r="P187" s="17"/>
      <c r="Q187" s="17"/>
      <c r="R187" s="17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>
        <v>31.94</v>
      </c>
      <c r="AP187" s="15"/>
      <c r="AQ187" s="15"/>
      <c r="AR187" s="15">
        <v>48.45</v>
      </c>
      <c r="AS187" s="15"/>
      <c r="AT187" s="15"/>
      <c r="AU187" s="18">
        <f t="shared" si="11"/>
        <v>230.39</v>
      </c>
      <c r="AV187" s="19">
        <f t="shared" si="12"/>
        <v>-137.02999999999997</v>
      </c>
    </row>
    <row r="188" spans="1:48" x14ac:dyDescent="0.25">
      <c r="A188" s="18"/>
      <c r="B188" s="14"/>
      <c r="C188" s="15"/>
      <c r="D188" s="15"/>
      <c r="E188" s="15"/>
      <c r="F188" s="15"/>
      <c r="G188" s="15"/>
      <c r="H188" s="15"/>
      <c r="I188" s="15"/>
      <c r="J188" s="15"/>
      <c r="K188" s="15"/>
      <c r="L188" s="18"/>
      <c r="M188" s="18"/>
      <c r="N188" s="16">
        <f t="shared" si="16"/>
        <v>0</v>
      </c>
      <c r="O188" s="17"/>
      <c r="P188" s="17"/>
      <c r="Q188" s="17"/>
      <c r="R188" s="17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>
        <v>123.33</v>
      </c>
      <c r="AP188" s="15"/>
      <c r="AQ188" s="15"/>
      <c r="AR188" s="15">
        <v>4.4000000000000004</v>
      </c>
      <c r="AS188" s="15"/>
      <c r="AT188" s="15"/>
      <c r="AU188" s="18">
        <f t="shared" si="11"/>
        <v>127.73</v>
      </c>
      <c r="AV188" s="19">
        <f t="shared" si="12"/>
        <v>-264.76</v>
      </c>
    </row>
    <row r="189" spans="1:48" x14ac:dyDescent="0.25">
      <c r="A189" s="13">
        <v>44753</v>
      </c>
      <c r="B189" s="14">
        <v>180</v>
      </c>
      <c r="C189" s="15">
        <v>102</v>
      </c>
      <c r="D189" s="15">
        <v>90</v>
      </c>
      <c r="E189" s="15"/>
      <c r="F189" s="15"/>
      <c r="G189" s="15">
        <v>110</v>
      </c>
      <c r="H189" s="15"/>
      <c r="I189" s="15"/>
      <c r="J189" s="15"/>
      <c r="K189" s="15"/>
      <c r="L189" s="18"/>
      <c r="M189" s="18"/>
      <c r="N189" s="16">
        <f t="shared" si="16"/>
        <v>482</v>
      </c>
      <c r="O189" s="17"/>
      <c r="P189" s="17"/>
      <c r="Q189" s="17"/>
      <c r="R189" s="17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>
        <v>39.950000000000003</v>
      </c>
      <c r="AP189" s="15"/>
      <c r="AQ189" s="15"/>
      <c r="AR189" s="15"/>
      <c r="AS189" s="15"/>
      <c r="AT189" s="15"/>
      <c r="AU189" s="18">
        <f t="shared" si="11"/>
        <v>39.950000000000003</v>
      </c>
      <c r="AV189" s="19">
        <f t="shared" si="12"/>
        <v>177.29000000000002</v>
      </c>
    </row>
    <row r="190" spans="1:48" x14ac:dyDescent="0.25">
      <c r="A190" s="18"/>
      <c r="B190" s="14"/>
      <c r="C190" s="15"/>
      <c r="D190" s="15"/>
      <c r="E190" s="15"/>
      <c r="F190" s="15"/>
      <c r="G190" s="15"/>
      <c r="H190" s="15"/>
      <c r="I190" s="15"/>
      <c r="J190" s="15"/>
      <c r="K190" s="15">
        <v>132</v>
      </c>
      <c r="L190" s="18"/>
      <c r="M190" s="18"/>
      <c r="N190" s="16">
        <f t="shared" si="16"/>
        <v>132</v>
      </c>
      <c r="O190" s="17">
        <v>482</v>
      </c>
      <c r="P190" s="17"/>
      <c r="Q190" s="17"/>
      <c r="R190" s="17"/>
      <c r="S190" s="15"/>
      <c r="T190" s="15"/>
      <c r="U190" s="15"/>
      <c r="V190" s="15"/>
      <c r="W190" s="15"/>
      <c r="X190" s="15"/>
      <c r="Y190" s="15">
        <v>35</v>
      </c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8">
        <f t="shared" si="11"/>
        <v>517</v>
      </c>
      <c r="AV190" s="19">
        <f t="shared" si="12"/>
        <v>-207.70999999999998</v>
      </c>
    </row>
    <row r="191" spans="1:48" x14ac:dyDescent="0.25">
      <c r="A191" s="18"/>
      <c r="B191" s="14"/>
      <c r="C191" s="15"/>
      <c r="D191" s="15"/>
      <c r="E191" s="15"/>
      <c r="F191" s="15"/>
      <c r="G191" s="15"/>
      <c r="H191" s="15"/>
      <c r="I191" s="15"/>
      <c r="J191" s="15"/>
      <c r="K191" s="15"/>
      <c r="L191" s="18"/>
      <c r="M191" s="18"/>
      <c r="N191" s="16">
        <f t="shared" si="16"/>
        <v>0</v>
      </c>
      <c r="O191" s="17"/>
      <c r="P191" s="17"/>
      <c r="Q191" s="17"/>
      <c r="R191" s="17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8">
        <f t="shared" si="11"/>
        <v>0</v>
      </c>
      <c r="AV191" s="19">
        <f t="shared" si="12"/>
        <v>-207.70999999999998</v>
      </c>
    </row>
    <row r="192" spans="1:48" x14ac:dyDescent="0.25">
      <c r="A192" s="13">
        <v>44760</v>
      </c>
      <c r="B192" s="14">
        <v>132.5</v>
      </c>
      <c r="C192" s="15">
        <v>52.5</v>
      </c>
      <c r="D192" s="15">
        <v>5</v>
      </c>
      <c r="E192" s="15"/>
      <c r="F192" s="15"/>
      <c r="G192" s="15">
        <v>150</v>
      </c>
      <c r="H192" s="15"/>
      <c r="I192" s="15"/>
      <c r="J192" s="15"/>
      <c r="K192" s="15"/>
      <c r="L192" s="18"/>
      <c r="M192" s="18"/>
      <c r="N192" s="16">
        <f t="shared" ref="N192:N246" si="17">SUM(B192:M192)</f>
        <v>340</v>
      </c>
      <c r="O192" s="17"/>
      <c r="P192" s="17"/>
      <c r="Q192" s="17"/>
      <c r="R192" s="17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8">
        <f t="shared" ref="AU192:AU246" si="18">SUM(O192:AT192)</f>
        <v>0</v>
      </c>
      <c r="AV192" s="19">
        <f t="shared" si="12"/>
        <v>132.29000000000002</v>
      </c>
    </row>
    <row r="193" spans="1:48" x14ac:dyDescent="0.25">
      <c r="A193" s="18"/>
      <c r="B193" s="14"/>
      <c r="C193" s="15"/>
      <c r="D193" s="15"/>
      <c r="E193" s="15"/>
      <c r="F193" s="15"/>
      <c r="G193" s="15"/>
      <c r="H193" s="15"/>
      <c r="I193" s="15"/>
      <c r="J193" s="15"/>
      <c r="K193" s="15"/>
      <c r="L193" s="18"/>
      <c r="M193" s="18"/>
      <c r="N193" s="16">
        <f t="shared" si="17"/>
        <v>0</v>
      </c>
      <c r="O193" s="17">
        <v>340</v>
      </c>
      <c r="P193" s="17"/>
      <c r="Q193" s="17"/>
      <c r="R193" s="17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8">
        <f t="shared" si="18"/>
        <v>340</v>
      </c>
      <c r="AV193" s="19">
        <f t="shared" si="12"/>
        <v>-207.70999999999998</v>
      </c>
    </row>
    <row r="194" spans="1:48" x14ac:dyDescent="0.25">
      <c r="A194" s="18"/>
      <c r="B194" s="14"/>
      <c r="C194" s="15"/>
      <c r="D194" s="15"/>
      <c r="E194" s="15"/>
      <c r="F194" s="15"/>
      <c r="G194" s="15"/>
      <c r="H194" s="15"/>
      <c r="I194" s="15"/>
      <c r="J194" s="15"/>
      <c r="K194" s="15"/>
      <c r="L194" s="18"/>
      <c r="M194" s="18"/>
      <c r="N194" s="16">
        <f t="shared" si="17"/>
        <v>0</v>
      </c>
      <c r="O194" s="17"/>
      <c r="P194" s="17"/>
      <c r="Q194" s="17"/>
      <c r="R194" s="17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8">
        <f t="shared" si="18"/>
        <v>0</v>
      </c>
      <c r="AV194" s="19">
        <f t="shared" si="12"/>
        <v>-207.70999999999998</v>
      </c>
    </row>
    <row r="195" spans="1:48" x14ac:dyDescent="0.25">
      <c r="A195" s="13">
        <v>44767</v>
      </c>
      <c r="B195" s="14">
        <v>154.5</v>
      </c>
      <c r="C195" s="15">
        <v>40.5</v>
      </c>
      <c r="D195" s="15">
        <v>90</v>
      </c>
      <c r="E195" s="15"/>
      <c r="F195" s="15"/>
      <c r="G195" s="15">
        <v>100</v>
      </c>
      <c r="H195" s="15"/>
      <c r="I195" s="15"/>
      <c r="J195" s="15"/>
      <c r="K195" s="15"/>
      <c r="L195" s="18"/>
      <c r="M195" s="18"/>
      <c r="N195" s="16">
        <f t="shared" si="17"/>
        <v>385</v>
      </c>
      <c r="O195" s="17"/>
      <c r="P195" s="17"/>
      <c r="Q195" s="17"/>
      <c r="R195" s="17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>
        <v>78.8</v>
      </c>
      <c r="AP195" s="15"/>
      <c r="AQ195" s="15"/>
      <c r="AR195" s="15"/>
      <c r="AS195" s="15"/>
      <c r="AT195" s="15"/>
      <c r="AU195" s="18">
        <f t="shared" si="18"/>
        <v>78.8</v>
      </c>
      <c r="AV195" s="19">
        <f t="shared" si="12"/>
        <v>98.490000000000023</v>
      </c>
    </row>
    <row r="196" spans="1:48" x14ac:dyDescent="0.25">
      <c r="A196" s="18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s="18"/>
      <c r="M196" s="18"/>
      <c r="N196" s="16">
        <f t="shared" si="17"/>
        <v>0</v>
      </c>
      <c r="O196" s="17">
        <v>385</v>
      </c>
      <c r="P196" s="17"/>
      <c r="Q196" s="17"/>
      <c r="R196" s="17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>
        <v>20.61</v>
      </c>
      <c r="AP196" s="15"/>
      <c r="AQ196" s="15"/>
      <c r="AR196" s="15"/>
      <c r="AS196" s="15"/>
      <c r="AT196" s="15"/>
      <c r="AU196" s="18">
        <f t="shared" si="18"/>
        <v>405.61</v>
      </c>
      <c r="AV196" s="19">
        <f t="shared" si="12"/>
        <v>-307.12</v>
      </c>
    </row>
    <row r="197" spans="1:48" x14ac:dyDescent="0.25">
      <c r="A197" s="22"/>
      <c r="B197" s="23"/>
      <c r="C197" s="24"/>
      <c r="D197" s="24"/>
      <c r="E197" s="24"/>
      <c r="F197" s="24"/>
      <c r="G197" s="24">
        <v>400</v>
      </c>
      <c r="H197" s="24"/>
      <c r="I197" s="24"/>
      <c r="J197" s="24"/>
      <c r="K197" s="24"/>
      <c r="L197" s="22"/>
      <c r="M197" s="22"/>
      <c r="N197" s="25">
        <f t="shared" si="17"/>
        <v>400</v>
      </c>
      <c r="O197" s="26"/>
      <c r="P197" s="26"/>
      <c r="Q197" s="26"/>
      <c r="R197" s="26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2">
        <f t="shared" si="18"/>
        <v>0</v>
      </c>
      <c r="AV197" s="19">
        <f t="shared" si="12"/>
        <v>92.88</v>
      </c>
    </row>
    <row r="198" spans="1:48" x14ac:dyDescent="0.25">
      <c r="A198" s="37"/>
      <c r="B198" s="37">
        <f>SUM(B186:B197)</f>
        <v>522</v>
      </c>
      <c r="C198" s="37">
        <f t="shared" ref="C198:AT198" si="19">SUM(C186:C197)</f>
        <v>229.5</v>
      </c>
      <c r="D198" s="37">
        <f t="shared" si="19"/>
        <v>195</v>
      </c>
      <c r="E198" s="37">
        <f t="shared" si="19"/>
        <v>0</v>
      </c>
      <c r="F198" s="37">
        <f t="shared" si="19"/>
        <v>0</v>
      </c>
      <c r="G198" s="37">
        <f t="shared" si="19"/>
        <v>790.5</v>
      </c>
      <c r="H198" s="37">
        <f t="shared" si="19"/>
        <v>0</v>
      </c>
      <c r="I198" s="37">
        <f t="shared" si="19"/>
        <v>0</v>
      </c>
      <c r="J198" s="37">
        <f t="shared" si="19"/>
        <v>20</v>
      </c>
      <c r="K198" s="37">
        <f t="shared" si="19"/>
        <v>132</v>
      </c>
      <c r="L198" s="37">
        <f t="shared" si="19"/>
        <v>0</v>
      </c>
      <c r="M198" s="37">
        <f t="shared" si="19"/>
        <v>0</v>
      </c>
      <c r="N198" s="37"/>
      <c r="O198" s="37">
        <f t="shared" si="19"/>
        <v>1357</v>
      </c>
      <c r="P198" s="37">
        <f t="shared" si="19"/>
        <v>0</v>
      </c>
      <c r="Q198" s="37">
        <f t="shared" si="19"/>
        <v>0</v>
      </c>
      <c r="R198" s="37">
        <f t="shared" si="19"/>
        <v>0</v>
      </c>
      <c r="S198" s="37">
        <f t="shared" si="19"/>
        <v>0</v>
      </c>
      <c r="T198" s="37">
        <f t="shared" si="19"/>
        <v>15</v>
      </c>
      <c r="U198" s="37">
        <f t="shared" si="19"/>
        <v>0</v>
      </c>
      <c r="V198" s="37">
        <f t="shared" si="19"/>
        <v>0</v>
      </c>
      <c r="W198" s="37">
        <f t="shared" si="19"/>
        <v>0</v>
      </c>
      <c r="X198" s="37">
        <f t="shared" si="19"/>
        <v>0</v>
      </c>
      <c r="Y198" s="37">
        <f t="shared" si="19"/>
        <v>35</v>
      </c>
      <c r="Z198" s="37">
        <f t="shared" si="19"/>
        <v>0</v>
      </c>
      <c r="AA198" s="37">
        <f t="shared" si="19"/>
        <v>0</v>
      </c>
      <c r="AB198" s="37">
        <f t="shared" si="19"/>
        <v>0</v>
      </c>
      <c r="AC198" s="37">
        <f t="shared" si="19"/>
        <v>0</v>
      </c>
      <c r="AD198" s="37">
        <f t="shared" si="19"/>
        <v>0</v>
      </c>
      <c r="AE198" s="37">
        <f t="shared" si="19"/>
        <v>0</v>
      </c>
      <c r="AF198" s="37">
        <f t="shared" si="19"/>
        <v>0</v>
      </c>
      <c r="AG198" s="37">
        <f t="shared" si="19"/>
        <v>0</v>
      </c>
      <c r="AH198" s="37">
        <f t="shared" si="19"/>
        <v>0</v>
      </c>
      <c r="AI198" s="37">
        <f t="shared" si="19"/>
        <v>0</v>
      </c>
      <c r="AJ198" s="37">
        <f t="shared" si="19"/>
        <v>0</v>
      </c>
      <c r="AK198" s="37">
        <f t="shared" si="19"/>
        <v>0</v>
      </c>
      <c r="AL198" s="37">
        <f t="shared" si="19"/>
        <v>0</v>
      </c>
      <c r="AM198" s="37">
        <f t="shared" si="19"/>
        <v>0</v>
      </c>
      <c r="AN198" s="37">
        <f t="shared" si="19"/>
        <v>0</v>
      </c>
      <c r="AO198" s="37">
        <f t="shared" si="19"/>
        <v>328.28000000000003</v>
      </c>
      <c r="AP198" s="37">
        <f t="shared" si="19"/>
        <v>0</v>
      </c>
      <c r="AQ198" s="37">
        <f t="shared" si="19"/>
        <v>0</v>
      </c>
      <c r="AR198" s="37">
        <f t="shared" si="19"/>
        <v>54.67</v>
      </c>
      <c r="AS198" s="37">
        <f t="shared" si="19"/>
        <v>0</v>
      </c>
      <c r="AT198" s="37">
        <f t="shared" si="19"/>
        <v>0</v>
      </c>
      <c r="AU198" s="37"/>
      <c r="AV198" s="19">
        <f t="shared" si="12"/>
        <v>92.88</v>
      </c>
    </row>
    <row r="199" spans="1:48" x14ac:dyDescent="0.25">
      <c r="A199" s="46">
        <v>44774</v>
      </c>
      <c r="B199" s="29">
        <v>140</v>
      </c>
      <c r="C199" s="30">
        <v>75</v>
      </c>
      <c r="D199" s="30">
        <v>50</v>
      </c>
      <c r="E199" s="30">
        <v>100</v>
      </c>
      <c r="F199" s="30"/>
      <c r="G199" s="30">
        <v>50</v>
      </c>
      <c r="H199" s="30"/>
      <c r="I199" s="30"/>
      <c r="J199" s="30"/>
      <c r="K199" s="30"/>
      <c r="L199" s="28"/>
      <c r="M199" s="28"/>
      <c r="N199" s="31">
        <f t="shared" si="17"/>
        <v>415</v>
      </c>
      <c r="O199" s="32"/>
      <c r="P199" s="32"/>
      <c r="Q199" s="32"/>
      <c r="R199" s="32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28">
        <f t="shared" si="18"/>
        <v>0</v>
      </c>
      <c r="AV199" s="19">
        <f t="shared" si="12"/>
        <v>507.88</v>
      </c>
    </row>
    <row r="200" spans="1:48" x14ac:dyDescent="0.25">
      <c r="A200" s="18"/>
      <c r="B200" s="14"/>
      <c r="C200" s="15"/>
      <c r="D200" s="15"/>
      <c r="E200" s="15"/>
      <c r="F200" s="15"/>
      <c r="G200" s="15"/>
      <c r="H200" s="15"/>
      <c r="I200" s="15"/>
      <c r="J200" s="15"/>
      <c r="K200" s="15"/>
      <c r="L200" s="18"/>
      <c r="M200" s="18">
        <v>5000</v>
      </c>
      <c r="N200" s="16">
        <f t="shared" si="17"/>
        <v>5000</v>
      </c>
      <c r="O200" s="17">
        <v>415</v>
      </c>
      <c r="P200" s="17"/>
      <c r="Q200" s="17"/>
      <c r="R200" s="17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>
        <v>11.4</v>
      </c>
      <c r="AP200" s="15"/>
      <c r="AQ200" s="15"/>
      <c r="AR200" s="15"/>
      <c r="AS200" s="15"/>
      <c r="AT200" s="15"/>
      <c r="AU200" s="18">
        <f t="shared" si="18"/>
        <v>426.4</v>
      </c>
      <c r="AV200" s="19">
        <f t="shared" si="12"/>
        <v>5081.4800000000005</v>
      </c>
    </row>
    <row r="201" spans="1:48" x14ac:dyDescent="0.25">
      <c r="A201" s="18"/>
      <c r="B201" s="14"/>
      <c r="C201" s="15"/>
      <c r="D201" s="15"/>
      <c r="E201" s="15"/>
      <c r="F201" s="15"/>
      <c r="G201" s="15"/>
      <c r="H201" s="15"/>
      <c r="I201" s="15"/>
      <c r="J201" s="15"/>
      <c r="K201" s="15"/>
      <c r="L201" s="18"/>
      <c r="M201" s="18"/>
      <c r="N201" s="16">
        <f t="shared" si="17"/>
        <v>0</v>
      </c>
      <c r="O201" s="17"/>
      <c r="P201" s="17"/>
      <c r="Q201" s="17"/>
      <c r="R201" s="17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8">
        <f t="shared" si="18"/>
        <v>0</v>
      </c>
      <c r="AV201" s="19">
        <f t="shared" si="12"/>
        <v>5081.4800000000005</v>
      </c>
    </row>
    <row r="202" spans="1:48" x14ac:dyDescent="0.25">
      <c r="A202" s="18"/>
      <c r="B202" s="14"/>
      <c r="C202" s="15"/>
      <c r="D202" s="15"/>
      <c r="E202" s="15"/>
      <c r="F202" s="15"/>
      <c r="G202" s="15"/>
      <c r="H202" s="15"/>
      <c r="I202" s="15"/>
      <c r="J202" s="15"/>
      <c r="K202" s="15"/>
      <c r="L202" s="18"/>
      <c r="M202" s="18"/>
      <c r="N202" s="16">
        <f t="shared" si="17"/>
        <v>0</v>
      </c>
      <c r="O202" s="17"/>
      <c r="P202" s="17"/>
      <c r="Q202" s="17"/>
      <c r="R202" s="17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8">
        <f t="shared" si="18"/>
        <v>0</v>
      </c>
      <c r="AV202" s="19">
        <f t="shared" ref="AV202:AV265" si="20">AV201+N202-AU202</f>
        <v>5081.4800000000005</v>
      </c>
    </row>
    <row r="203" spans="1:48" x14ac:dyDescent="0.25">
      <c r="A203" s="13">
        <v>44781</v>
      </c>
      <c r="B203" s="14">
        <v>90</v>
      </c>
      <c r="C203" s="15">
        <v>52.5</v>
      </c>
      <c r="D203" s="15">
        <v>50</v>
      </c>
      <c r="E203" s="15"/>
      <c r="F203" s="15">
        <v>50</v>
      </c>
      <c r="G203" s="15">
        <v>52.5</v>
      </c>
      <c r="H203" s="15"/>
      <c r="I203" s="15"/>
      <c r="J203" s="15"/>
      <c r="K203" s="15"/>
      <c r="L203" s="18"/>
      <c r="M203" s="18"/>
      <c r="N203" s="16">
        <f t="shared" si="17"/>
        <v>295</v>
      </c>
      <c r="O203" s="17"/>
      <c r="P203" s="17"/>
      <c r="Q203" s="17"/>
      <c r="R203" s="17"/>
      <c r="S203" s="15"/>
      <c r="T203" s="15"/>
      <c r="U203" s="15"/>
      <c r="V203" s="15"/>
      <c r="W203" s="15"/>
      <c r="X203" s="15"/>
      <c r="Y203" s="15">
        <v>43.97</v>
      </c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>
        <v>51.5</v>
      </c>
      <c r="AP203" s="15"/>
      <c r="AQ203" s="15"/>
      <c r="AR203" s="15">
        <v>0.2</v>
      </c>
      <c r="AS203" s="15"/>
      <c r="AT203" s="15"/>
      <c r="AU203" s="18">
        <f t="shared" si="18"/>
        <v>95.67</v>
      </c>
      <c r="AV203" s="19">
        <f t="shared" si="20"/>
        <v>5280.81</v>
      </c>
    </row>
    <row r="204" spans="1:48" x14ac:dyDescent="0.25">
      <c r="A204" s="18"/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s="18"/>
      <c r="M204" s="18"/>
      <c r="N204" s="16">
        <f t="shared" si="17"/>
        <v>0</v>
      </c>
      <c r="O204" s="17">
        <v>295</v>
      </c>
      <c r="P204" s="17"/>
      <c r="Q204" s="17"/>
      <c r="R204" s="17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>
        <v>91.69</v>
      </c>
      <c r="AP204" s="15"/>
      <c r="AQ204" s="15"/>
      <c r="AR204" s="15"/>
      <c r="AS204" s="15"/>
      <c r="AT204" s="15"/>
      <c r="AU204" s="18">
        <f t="shared" si="18"/>
        <v>386.69</v>
      </c>
      <c r="AV204" s="19">
        <f t="shared" si="20"/>
        <v>4894.1200000000008</v>
      </c>
    </row>
    <row r="205" spans="1:48" x14ac:dyDescent="0.25">
      <c r="A205" s="18"/>
      <c r="B205" s="14"/>
      <c r="C205" s="15"/>
      <c r="D205" s="15"/>
      <c r="E205" s="15"/>
      <c r="F205" s="15"/>
      <c r="G205" s="15"/>
      <c r="H205" s="15"/>
      <c r="I205" s="15"/>
      <c r="J205" s="15"/>
      <c r="K205" s="15"/>
      <c r="L205" s="18"/>
      <c r="M205" s="18"/>
      <c r="N205" s="16">
        <f t="shared" si="17"/>
        <v>0</v>
      </c>
      <c r="O205" s="17"/>
      <c r="P205" s="17"/>
      <c r="Q205" s="17"/>
      <c r="R205" s="17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8">
        <f t="shared" si="18"/>
        <v>0</v>
      </c>
      <c r="AV205" s="19">
        <f t="shared" si="20"/>
        <v>4894.1200000000008</v>
      </c>
    </row>
    <row r="206" spans="1:48" x14ac:dyDescent="0.25">
      <c r="A206" s="18"/>
      <c r="B206" s="14"/>
      <c r="C206" s="15"/>
      <c r="D206" s="15"/>
      <c r="E206" s="15"/>
      <c r="F206" s="15"/>
      <c r="G206" s="15"/>
      <c r="H206" s="15"/>
      <c r="I206" s="15"/>
      <c r="J206" s="15"/>
      <c r="K206" s="15"/>
      <c r="L206" s="18"/>
      <c r="M206" s="18"/>
      <c r="N206" s="16">
        <f t="shared" si="17"/>
        <v>0</v>
      </c>
      <c r="O206" s="17"/>
      <c r="P206" s="17"/>
      <c r="Q206" s="17"/>
      <c r="R206" s="17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8">
        <f t="shared" si="18"/>
        <v>0</v>
      </c>
      <c r="AV206" s="19">
        <f t="shared" si="20"/>
        <v>4894.1200000000008</v>
      </c>
    </row>
    <row r="207" spans="1:48" x14ac:dyDescent="0.25">
      <c r="A207" s="13">
        <v>44788</v>
      </c>
      <c r="B207" s="14">
        <v>80</v>
      </c>
      <c r="C207" s="15">
        <v>60</v>
      </c>
      <c r="D207" s="15">
        <v>40</v>
      </c>
      <c r="E207" s="15">
        <v>55</v>
      </c>
      <c r="F207" s="15"/>
      <c r="G207" s="15">
        <v>25.1</v>
      </c>
      <c r="H207" s="15"/>
      <c r="I207" s="15"/>
      <c r="J207" s="15"/>
      <c r="K207" s="15"/>
      <c r="L207" s="18"/>
      <c r="M207" s="18"/>
      <c r="N207" s="16">
        <f t="shared" si="17"/>
        <v>260.10000000000002</v>
      </c>
      <c r="O207" s="17"/>
      <c r="P207" s="17"/>
      <c r="Q207" s="17"/>
      <c r="R207" s="17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8">
        <f t="shared" si="18"/>
        <v>0</v>
      </c>
      <c r="AV207" s="19">
        <f t="shared" si="20"/>
        <v>5154.2200000000012</v>
      </c>
    </row>
    <row r="208" spans="1:48" x14ac:dyDescent="0.25">
      <c r="A208" s="18"/>
      <c r="B208" s="14"/>
      <c r="C208" s="15"/>
      <c r="D208" s="15"/>
      <c r="E208" s="15"/>
      <c r="F208" s="15"/>
      <c r="G208" s="15"/>
      <c r="H208" s="15"/>
      <c r="I208" s="15"/>
      <c r="J208" s="15"/>
      <c r="K208" s="15"/>
      <c r="L208" s="18"/>
      <c r="M208" s="18"/>
      <c r="N208" s="16">
        <f t="shared" si="17"/>
        <v>0</v>
      </c>
      <c r="O208" s="17">
        <v>260.10000000000002</v>
      </c>
      <c r="P208" s="17"/>
      <c r="Q208" s="17"/>
      <c r="R208" s="17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8">
        <f t="shared" si="18"/>
        <v>260.10000000000002</v>
      </c>
      <c r="AV208" s="19">
        <f t="shared" si="20"/>
        <v>4894.1200000000008</v>
      </c>
    </row>
    <row r="209" spans="1:48" x14ac:dyDescent="0.25">
      <c r="A209" s="18"/>
      <c r="B209" s="14"/>
      <c r="C209" s="15"/>
      <c r="D209" s="15"/>
      <c r="E209" s="15"/>
      <c r="F209" s="15"/>
      <c r="G209" s="15"/>
      <c r="H209" s="15"/>
      <c r="I209" s="15"/>
      <c r="J209" s="15"/>
      <c r="K209" s="15"/>
      <c r="L209" s="18"/>
      <c r="M209" s="18"/>
      <c r="N209" s="16">
        <f t="shared" si="17"/>
        <v>0</v>
      </c>
      <c r="O209" s="17"/>
      <c r="P209" s="17"/>
      <c r="Q209" s="17"/>
      <c r="R209" s="17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8">
        <f t="shared" si="18"/>
        <v>0</v>
      </c>
      <c r="AV209" s="19">
        <f t="shared" si="20"/>
        <v>4894.1200000000008</v>
      </c>
    </row>
    <row r="210" spans="1:48" x14ac:dyDescent="0.25">
      <c r="A210" s="18"/>
      <c r="B210" s="14"/>
      <c r="C210" s="15"/>
      <c r="D210" s="15"/>
      <c r="E210" s="15"/>
      <c r="F210" s="15"/>
      <c r="G210" s="15"/>
      <c r="H210" s="15"/>
      <c r="I210" s="15"/>
      <c r="J210" s="15"/>
      <c r="K210" s="15"/>
      <c r="L210" s="18"/>
      <c r="M210" s="18"/>
      <c r="N210" s="16">
        <f t="shared" si="17"/>
        <v>0</v>
      </c>
      <c r="O210" s="17"/>
      <c r="P210" s="17"/>
      <c r="Q210" s="17"/>
      <c r="R210" s="17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8">
        <f t="shared" si="18"/>
        <v>0</v>
      </c>
      <c r="AV210" s="19">
        <f t="shared" si="20"/>
        <v>4894.1200000000008</v>
      </c>
    </row>
    <row r="211" spans="1:48" x14ac:dyDescent="0.25">
      <c r="A211" s="13">
        <v>44795</v>
      </c>
      <c r="B211" s="14">
        <v>80</v>
      </c>
      <c r="C211" s="15">
        <v>60</v>
      </c>
      <c r="D211" s="15">
        <v>20</v>
      </c>
      <c r="E211" s="15">
        <v>20</v>
      </c>
      <c r="F211" s="15"/>
      <c r="G211" s="15">
        <v>40</v>
      </c>
      <c r="H211" s="15"/>
      <c r="I211" s="15"/>
      <c r="J211" s="15"/>
      <c r="K211" s="15"/>
      <c r="L211" s="18"/>
      <c r="M211" s="18"/>
      <c r="N211" s="16">
        <f t="shared" si="17"/>
        <v>220</v>
      </c>
      <c r="O211" s="17"/>
      <c r="P211" s="17"/>
      <c r="Q211" s="17"/>
      <c r="R211" s="17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8">
        <f t="shared" si="18"/>
        <v>0</v>
      </c>
      <c r="AV211" s="19">
        <f t="shared" si="20"/>
        <v>5114.1200000000008</v>
      </c>
    </row>
    <row r="212" spans="1:48" x14ac:dyDescent="0.25">
      <c r="A212" s="18"/>
      <c r="B212" s="14"/>
      <c r="C212" s="15"/>
      <c r="D212" s="15"/>
      <c r="E212" s="15"/>
      <c r="F212" s="15"/>
      <c r="G212" s="15"/>
      <c r="H212" s="15"/>
      <c r="I212" s="15"/>
      <c r="J212" s="15"/>
      <c r="K212" s="15"/>
      <c r="L212" s="18"/>
      <c r="M212" s="18"/>
      <c r="N212" s="16">
        <f t="shared" si="17"/>
        <v>0</v>
      </c>
      <c r="O212" s="17"/>
      <c r="P212" s="17"/>
      <c r="Q212" s="17"/>
      <c r="R212" s="17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8">
        <f t="shared" si="18"/>
        <v>0</v>
      </c>
      <c r="AV212" s="19">
        <f t="shared" si="20"/>
        <v>5114.1200000000008</v>
      </c>
    </row>
    <row r="213" spans="1:48" x14ac:dyDescent="0.25">
      <c r="A213" s="18"/>
      <c r="B213" s="14"/>
      <c r="C213" s="15"/>
      <c r="D213" s="15"/>
      <c r="E213" s="15"/>
      <c r="F213" s="15"/>
      <c r="G213" s="15"/>
      <c r="H213" s="15"/>
      <c r="I213" s="15"/>
      <c r="J213" s="15"/>
      <c r="K213" s="15"/>
      <c r="L213" s="18"/>
      <c r="M213" s="18"/>
      <c r="N213" s="16">
        <f t="shared" si="17"/>
        <v>0</v>
      </c>
      <c r="O213" s="17"/>
      <c r="P213" s="17"/>
      <c r="Q213" s="17"/>
      <c r="R213" s="17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8">
        <f t="shared" si="18"/>
        <v>0</v>
      </c>
      <c r="AV213" s="19">
        <f t="shared" si="20"/>
        <v>5114.1200000000008</v>
      </c>
    </row>
    <row r="214" spans="1:48" x14ac:dyDescent="0.25">
      <c r="A214" s="18"/>
      <c r="B214" s="14"/>
      <c r="C214" s="15"/>
      <c r="D214" s="15"/>
      <c r="E214" s="15"/>
      <c r="F214" s="15"/>
      <c r="G214" s="15"/>
      <c r="H214" s="15"/>
      <c r="I214" s="15"/>
      <c r="J214" s="15"/>
      <c r="K214" s="15"/>
      <c r="L214" s="18"/>
      <c r="M214" s="18"/>
      <c r="N214" s="16">
        <f t="shared" si="17"/>
        <v>0</v>
      </c>
      <c r="O214" s="17"/>
      <c r="P214" s="17"/>
      <c r="Q214" s="17"/>
      <c r="R214" s="17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8">
        <f t="shared" si="18"/>
        <v>0</v>
      </c>
      <c r="AV214" s="19">
        <f t="shared" si="20"/>
        <v>5114.1200000000008</v>
      </c>
    </row>
    <row r="215" spans="1:48" x14ac:dyDescent="0.25">
      <c r="A215" s="13">
        <v>44802</v>
      </c>
      <c r="B215" s="14">
        <v>110</v>
      </c>
      <c r="C215" s="15">
        <v>82</v>
      </c>
      <c r="D215" s="15"/>
      <c r="E215" s="15"/>
      <c r="F215" s="15"/>
      <c r="G215" s="15">
        <v>25</v>
      </c>
      <c r="H215" s="15"/>
      <c r="I215" s="15"/>
      <c r="J215" s="15"/>
      <c r="K215" s="15"/>
      <c r="L215" s="18"/>
      <c r="M215" s="18"/>
      <c r="N215" s="16">
        <f t="shared" si="17"/>
        <v>217</v>
      </c>
      <c r="O215" s="17"/>
      <c r="P215" s="17"/>
      <c r="Q215" s="17"/>
      <c r="R215" s="17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8">
        <f t="shared" si="18"/>
        <v>0</v>
      </c>
      <c r="AV215" s="19">
        <f t="shared" si="20"/>
        <v>5331.1200000000008</v>
      </c>
    </row>
    <row r="216" spans="1:48" x14ac:dyDescent="0.25">
      <c r="A216" s="18"/>
      <c r="B216" s="14"/>
      <c r="C216" s="15"/>
      <c r="D216" s="15"/>
      <c r="E216" s="15"/>
      <c r="F216" s="15"/>
      <c r="G216" s="15"/>
      <c r="H216" s="15"/>
      <c r="I216" s="15"/>
      <c r="J216" s="15"/>
      <c r="K216" s="15"/>
      <c r="L216" s="18"/>
      <c r="M216" s="18"/>
      <c r="N216" s="16">
        <f t="shared" si="17"/>
        <v>0</v>
      </c>
      <c r="O216" s="17"/>
      <c r="P216" s="17"/>
      <c r="Q216" s="17"/>
      <c r="R216" s="17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8">
        <f t="shared" si="18"/>
        <v>0</v>
      </c>
      <c r="AV216" s="19">
        <f t="shared" si="20"/>
        <v>5331.1200000000008</v>
      </c>
    </row>
    <row r="217" spans="1:48" x14ac:dyDescent="0.25">
      <c r="A217" s="22"/>
      <c r="B217" s="23"/>
      <c r="C217" s="24"/>
      <c r="D217" s="24"/>
      <c r="E217" s="24"/>
      <c r="F217" s="24"/>
      <c r="G217" s="24"/>
      <c r="H217" s="24"/>
      <c r="I217" s="24"/>
      <c r="J217" s="24"/>
      <c r="K217" s="24"/>
      <c r="L217" s="22"/>
      <c r="M217" s="22"/>
      <c r="N217" s="25">
        <f t="shared" si="17"/>
        <v>0</v>
      </c>
      <c r="O217" s="26"/>
      <c r="P217" s="26"/>
      <c r="Q217" s="26"/>
      <c r="R217" s="26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2">
        <f t="shared" si="18"/>
        <v>0</v>
      </c>
      <c r="AV217" s="19">
        <f t="shared" si="20"/>
        <v>5331.1200000000008</v>
      </c>
    </row>
    <row r="218" spans="1:48" x14ac:dyDescent="0.25">
      <c r="A218" s="37"/>
      <c r="B218" s="37">
        <f>SUM(B199:B217)</f>
        <v>500</v>
      </c>
      <c r="C218" s="37">
        <f t="shared" ref="C218:AT218" si="21">SUM(C199:C217)</f>
        <v>329.5</v>
      </c>
      <c r="D218" s="37">
        <f t="shared" si="21"/>
        <v>160</v>
      </c>
      <c r="E218" s="37">
        <f t="shared" si="21"/>
        <v>175</v>
      </c>
      <c r="F218" s="37">
        <f t="shared" si="21"/>
        <v>50</v>
      </c>
      <c r="G218" s="37">
        <f t="shared" si="21"/>
        <v>192.6</v>
      </c>
      <c r="H218" s="37">
        <f t="shared" si="21"/>
        <v>0</v>
      </c>
      <c r="I218" s="37">
        <f t="shared" si="21"/>
        <v>0</v>
      </c>
      <c r="J218" s="37">
        <f t="shared" si="21"/>
        <v>0</v>
      </c>
      <c r="K218" s="37">
        <f t="shared" si="21"/>
        <v>0</v>
      </c>
      <c r="L218" s="37">
        <f t="shared" si="21"/>
        <v>0</v>
      </c>
      <c r="M218" s="37">
        <f t="shared" si="21"/>
        <v>5000</v>
      </c>
      <c r="N218" s="37"/>
      <c r="O218" s="37">
        <f t="shared" si="21"/>
        <v>970.1</v>
      </c>
      <c r="P218" s="37">
        <f t="shared" si="21"/>
        <v>0</v>
      </c>
      <c r="Q218" s="37">
        <f t="shared" si="21"/>
        <v>0</v>
      </c>
      <c r="R218" s="37">
        <f t="shared" si="21"/>
        <v>0</v>
      </c>
      <c r="S218" s="37">
        <f t="shared" si="21"/>
        <v>0</v>
      </c>
      <c r="T218" s="37">
        <f t="shared" si="21"/>
        <v>0</v>
      </c>
      <c r="U218" s="37">
        <f t="shared" si="21"/>
        <v>0</v>
      </c>
      <c r="V218" s="37">
        <f t="shared" si="21"/>
        <v>0</v>
      </c>
      <c r="W218" s="37">
        <f t="shared" si="21"/>
        <v>0</v>
      </c>
      <c r="X218" s="37">
        <f t="shared" si="21"/>
        <v>0</v>
      </c>
      <c r="Y218" s="37">
        <f t="shared" si="21"/>
        <v>43.97</v>
      </c>
      <c r="Z218" s="37">
        <f t="shared" si="21"/>
        <v>0</v>
      </c>
      <c r="AA218" s="37">
        <f t="shared" si="21"/>
        <v>0</v>
      </c>
      <c r="AB218" s="37">
        <f t="shared" si="21"/>
        <v>0</v>
      </c>
      <c r="AC218" s="37">
        <f t="shared" si="21"/>
        <v>0</v>
      </c>
      <c r="AD218" s="37">
        <f t="shared" si="21"/>
        <v>0</v>
      </c>
      <c r="AE218" s="37">
        <f t="shared" si="21"/>
        <v>0</v>
      </c>
      <c r="AF218" s="37">
        <f t="shared" si="21"/>
        <v>0</v>
      </c>
      <c r="AG218" s="37">
        <f t="shared" si="21"/>
        <v>0</v>
      </c>
      <c r="AH218" s="37">
        <f t="shared" si="21"/>
        <v>0</v>
      </c>
      <c r="AI218" s="37">
        <f t="shared" si="21"/>
        <v>0</v>
      </c>
      <c r="AJ218" s="37">
        <f t="shared" si="21"/>
        <v>0</v>
      </c>
      <c r="AK218" s="37">
        <f t="shared" si="21"/>
        <v>0</v>
      </c>
      <c r="AL218" s="37">
        <f t="shared" si="21"/>
        <v>0</v>
      </c>
      <c r="AM218" s="37">
        <f t="shared" si="21"/>
        <v>0</v>
      </c>
      <c r="AN218" s="37">
        <f t="shared" si="21"/>
        <v>0</v>
      </c>
      <c r="AO218" s="37">
        <f t="shared" si="21"/>
        <v>154.59</v>
      </c>
      <c r="AP218" s="37">
        <f t="shared" si="21"/>
        <v>0</v>
      </c>
      <c r="AQ218" s="37">
        <f t="shared" si="21"/>
        <v>0</v>
      </c>
      <c r="AR218" s="37">
        <f t="shared" si="21"/>
        <v>0.2</v>
      </c>
      <c r="AS218" s="37">
        <f t="shared" si="21"/>
        <v>0</v>
      </c>
      <c r="AT218" s="37">
        <f t="shared" si="21"/>
        <v>0</v>
      </c>
      <c r="AU218" s="37"/>
      <c r="AV218" s="19">
        <f t="shared" si="20"/>
        <v>5331.1200000000008</v>
      </c>
    </row>
    <row r="219" spans="1:48" x14ac:dyDescent="0.25">
      <c r="A219" s="46">
        <v>44809</v>
      </c>
      <c r="B219" s="29">
        <v>148</v>
      </c>
      <c r="C219" s="30">
        <v>110</v>
      </c>
      <c r="D219" s="30">
        <v>30</v>
      </c>
      <c r="E219" s="30"/>
      <c r="F219" s="30"/>
      <c r="G219" s="30"/>
      <c r="H219" s="30"/>
      <c r="I219" s="30"/>
      <c r="J219" s="30"/>
      <c r="K219" s="30"/>
      <c r="L219" s="28"/>
      <c r="M219" s="28"/>
      <c r="N219" s="31">
        <f t="shared" si="17"/>
        <v>288</v>
      </c>
      <c r="O219" s="32"/>
      <c r="P219" s="32"/>
      <c r="Q219" s="32"/>
      <c r="R219" s="32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28">
        <f t="shared" si="18"/>
        <v>0</v>
      </c>
      <c r="AV219" s="19">
        <f t="shared" si="20"/>
        <v>5619.1200000000008</v>
      </c>
    </row>
    <row r="220" spans="1:48" x14ac:dyDescent="0.25">
      <c r="A220" s="18"/>
      <c r="B220" s="14"/>
      <c r="C220" s="15"/>
      <c r="D220" s="15"/>
      <c r="E220" s="15"/>
      <c r="F220" s="15"/>
      <c r="G220" s="15"/>
      <c r="H220" s="15"/>
      <c r="I220" s="15"/>
      <c r="J220" s="15"/>
      <c r="K220" s="15"/>
      <c r="L220" s="18"/>
      <c r="M220" s="18"/>
      <c r="N220" s="16">
        <f t="shared" si="17"/>
        <v>0</v>
      </c>
      <c r="O220" s="17"/>
      <c r="P220" s="17"/>
      <c r="Q220" s="17"/>
      <c r="R220" s="17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>
        <v>21.9</v>
      </c>
      <c r="AS220" s="15"/>
      <c r="AT220" s="15"/>
      <c r="AU220" s="18">
        <f t="shared" si="18"/>
        <v>21.9</v>
      </c>
      <c r="AV220" s="19">
        <f t="shared" si="20"/>
        <v>5597.2200000000012</v>
      </c>
    </row>
    <row r="221" spans="1:48" x14ac:dyDescent="0.25">
      <c r="A221" s="18"/>
      <c r="B221" s="14"/>
      <c r="C221" s="15"/>
      <c r="D221" s="15"/>
      <c r="E221" s="15"/>
      <c r="F221" s="15"/>
      <c r="G221" s="15"/>
      <c r="H221" s="15"/>
      <c r="I221" s="15"/>
      <c r="J221" s="15"/>
      <c r="K221" s="15"/>
      <c r="L221" s="18"/>
      <c r="M221" s="18"/>
      <c r="N221" s="16">
        <f t="shared" si="17"/>
        <v>0</v>
      </c>
      <c r="O221" s="17"/>
      <c r="P221" s="17"/>
      <c r="Q221" s="17"/>
      <c r="R221" s="17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8">
        <f t="shared" si="18"/>
        <v>0</v>
      </c>
      <c r="AV221" s="19">
        <f t="shared" si="20"/>
        <v>5597.2200000000012</v>
      </c>
    </row>
    <row r="222" spans="1:48" x14ac:dyDescent="0.25">
      <c r="A222" s="18"/>
      <c r="B222" s="14"/>
      <c r="C222" s="15"/>
      <c r="D222" s="15"/>
      <c r="E222" s="15"/>
      <c r="F222" s="15"/>
      <c r="G222" s="15"/>
      <c r="H222" s="15"/>
      <c r="I222" s="15"/>
      <c r="J222" s="15"/>
      <c r="K222" s="15"/>
      <c r="L222" s="18"/>
      <c r="M222" s="18"/>
      <c r="N222" s="16">
        <f t="shared" si="17"/>
        <v>0</v>
      </c>
      <c r="O222" s="17"/>
      <c r="P222" s="17"/>
      <c r="Q222" s="17"/>
      <c r="R222" s="17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8">
        <f t="shared" si="18"/>
        <v>0</v>
      </c>
      <c r="AV222" s="19">
        <f t="shared" si="20"/>
        <v>5597.2200000000012</v>
      </c>
    </row>
    <row r="223" spans="1:48" x14ac:dyDescent="0.25">
      <c r="A223" s="13">
        <v>44816</v>
      </c>
      <c r="B223" s="14">
        <v>150</v>
      </c>
      <c r="C223" s="15">
        <v>30</v>
      </c>
      <c r="D223" s="15">
        <v>35</v>
      </c>
      <c r="E223" s="15"/>
      <c r="F223" s="15"/>
      <c r="G223" s="15">
        <v>40</v>
      </c>
      <c r="H223" s="15"/>
      <c r="I223" s="15"/>
      <c r="J223" s="15"/>
      <c r="K223" s="15"/>
      <c r="L223" s="18"/>
      <c r="M223" s="18"/>
      <c r="N223" s="16">
        <f t="shared" si="17"/>
        <v>255</v>
      </c>
      <c r="O223" s="17">
        <v>220</v>
      </c>
      <c r="P223" s="17"/>
      <c r="Q223" s="17"/>
      <c r="R223" s="17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8">
        <f t="shared" si="18"/>
        <v>220</v>
      </c>
      <c r="AV223" s="19">
        <f t="shared" si="20"/>
        <v>5632.2200000000012</v>
      </c>
    </row>
    <row r="224" spans="1:48" x14ac:dyDescent="0.25">
      <c r="A224" s="18"/>
      <c r="B224" s="14"/>
      <c r="C224" s="15"/>
      <c r="D224" s="15"/>
      <c r="E224" s="15"/>
      <c r="F224" s="15"/>
      <c r="G224" s="15"/>
      <c r="H224" s="15"/>
      <c r="I224" s="15"/>
      <c r="J224" s="15"/>
      <c r="K224" s="15"/>
      <c r="L224" s="18"/>
      <c r="M224" s="18"/>
      <c r="N224" s="16">
        <f t="shared" si="17"/>
        <v>0</v>
      </c>
      <c r="O224" s="17">
        <v>255</v>
      </c>
      <c r="P224" s="17"/>
      <c r="Q224" s="17"/>
      <c r="R224" s="17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8">
        <f t="shared" si="18"/>
        <v>255</v>
      </c>
      <c r="AV224" s="19">
        <f t="shared" si="20"/>
        <v>5377.2200000000012</v>
      </c>
    </row>
    <row r="225" spans="1:48" x14ac:dyDescent="0.25">
      <c r="A225" s="18"/>
      <c r="B225" s="14"/>
      <c r="C225" s="15"/>
      <c r="D225" s="15"/>
      <c r="E225" s="15"/>
      <c r="F225" s="15"/>
      <c r="G225" s="15"/>
      <c r="H225" s="15"/>
      <c r="I225" s="15"/>
      <c r="J225" s="15"/>
      <c r="K225" s="15"/>
      <c r="L225" s="18"/>
      <c r="M225" s="18"/>
      <c r="N225" s="16">
        <f t="shared" si="17"/>
        <v>0</v>
      </c>
      <c r="O225" s="17">
        <v>217</v>
      </c>
      <c r="P225" s="17"/>
      <c r="Q225" s="17"/>
      <c r="R225" s="17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8">
        <f t="shared" si="18"/>
        <v>217</v>
      </c>
      <c r="AV225" s="19">
        <f t="shared" si="20"/>
        <v>5160.2200000000012</v>
      </c>
    </row>
    <row r="226" spans="1:48" x14ac:dyDescent="0.25">
      <c r="A226" s="18"/>
      <c r="B226" s="14"/>
      <c r="C226" s="15"/>
      <c r="D226" s="15"/>
      <c r="E226" s="15"/>
      <c r="F226" s="15"/>
      <c r="G226" s="15"/>
      <c r="H226" s="15"/>
      <c r="I226" s="15"/>
      <c r="J226" s="15"/>
      <c r="K226" s="15"/>
      <c r="L226" s="18"/>
      <c r="M226" s="18"/>
      <c r="N226" s="16">
        <f t="shared" si="17"/>
        <v>0</v>
      </c>
      <c r="O226" s="17">
        <v>288</v>
      </c>
      <c r="P226" s="17"/>
      <c r="Q226" s="17"/>
      <c r="R226" s="17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8">
        <f t="shared" si="18"/>
        <v>288</v>
      </c>
      <c r="AV226" s="19">
        <f t="shared" si="20"/>
        <v>4872.2200000000012</v>
      </c>
    </row>
    <row r="227" spans="1:48" x14ac:dyDescent="0.25">
      <c r="A227" s="13">
        <v>44823</v>
      </c>
      <c r="B227" s="14">
        <v>155</v>
      </c>
      <c r="C227" s="15">
        <v>45</v>
      </c>
      <c r="D227" s="15"/>
      <c r="E227" s="15">
        <v>80</v>
      </c>
      <c r="F227" s="15"/>
      <c r="G227" s="15">
        <v>50</v>
      </c>
      <c r="H227" s="15"/>
      <c r="I227" s="15"/>
      <c r="J227" s="15"/>
      <c r="K227" s="15"/>
      <c r="L227" s="18"/>
      <c r="M227" s="18"/>
      <c r="N227" s="16">
        <f t="shared" si="17"/>
        <v>330</v>
      </c>
      <c r="O227" s="17"/>
      <c r="P227" s="17"/>
      <c r="Q227" s="17"/>
      <c r="R227" s="17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>
        <v>150</v>
      </c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8">
        <f t="shared" si="18"/>
        <v>150</v>
      </c>
      <c r="AV227" s="19">
        <f t="shared" si="20"/>
        <v>5052.2200000000012</v>
      </c>
    </row>
    <row r="228" spans="1:48" x14ac:dyDescent="0.25">
      <c r="A228" s="18"/>
      <c r="B228" s="14"/>
      <c r="C228" s="15"/>
      <c r="D228" s="15"/>
      <c r="E228" s="15"/>
      <c r="F228" s="15"/>
      <c r="G228" s="15"/>
      <c r="H228" s="15"/>
      <c r="I228" s="15"/>
      <c r="J228" s="15"/>
      <c r="K228" s="15"/>
      <c r="L228" s="18"/>
      <c r="M228" s="18"/>
      <c r="N228" s="16">
        <f t="shared" si="17"/>
        <v>0</v>
      </c>
      <c r="O228" s="17">
        <v>330</v>
      </c>
      <c r="P228" s="17"/>
      <c r="Q228" s="17"/>
      <c r="R228" s="17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8">
        <f t="shared" si="18"/>
        <v>330</v>
      </c>
      <c r="AV228" s="19">
        <f t="shared" si="20"/>
        <v>4722.2200000000012</v>
      </c>
    </row>
    <row r="229" spans="1:48" x14ac:dyDescent="0.25">
      <c r="A229" s="18"/>
      <c r="B229" s="14"/>
      <c r="C229" s="15"/>
      <c r="D229" s="15"/>
      <c r="E229" s="15"/>
      <c r="F229" s="15"/>
      <c r="G229" s="15"/>
      <c r="H229" s="15"/>
      <c r="I229" s="15"/>
      <c r="J229" s="15"/>
      <c r="K229" s="15"/>
      <c r="L229" s="18"/>
      <c r="M229" s="18"/>
      <c r="N229" s="16">
        <f t="shared" si="17"/>
        <v>0</v>
      </c>
      <c r="O229" s="17"/>
      <c r="P229" s="17"/>
      <c r="Q229" s="17"/>
      <c r="R229" s="17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8">
        <f t="shared" si="18"/>
        <v>0</v>
      </c>
      <c r="AV229" s="19">
        <f t="shared" si="20"/>
        <v>4722.2200000000012</v>
      </c>
    </row>
    <row r="230" spans="1:48" x14ac:dyDescent="0.25">
      <c r="A230" s="18"/>
      <c r="B230" s="14"/>
      <c r="C230" s="15"/>
      <c r="D230" s="15"/>
      <c r="E230" s="15"/>
      <c r="F230" s="15"/>
      <c r="G230" s="15"/>
      <c r="H230" s="15"/>
      <c r="I230" s="15"/>
      <c r="J230" s="15"/>
      <c r="K230" s="15"/>
      <c r="L230" s="18"/>
      <c r="M230" s="18"/>
      <c r="N230" s="16">
        <f t="shared" si="17"/>
        <v>0</v>
      </c>
      <c r="O230" s="17"/>
      <c r="P230" s="17"/>
      <c r="Q230" s="17"/>
      <c r="R230" s="17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8">
        <f t="shared" si="18"/>
        <v>0</v>
      </c>
      <c r="AV230" s="19">
        <f t="shared" si="20"/>
        <v>4722.2200000000012</v>
      </c>
    </row>
    <row r="231" spans="1:48" x14ac:dyDescent="0.25">
      <c r="A231" s="13">
        <v>44830</v>
      </c>
      <c r="B231" s="14">
        <v>134.5</v>
      </c>
      <c r="C231" s="15">
        <v>99</v>
      </c>
      <c r="D231" s="15">
        <v>10</v>
      </c>
      <c r="E231" s="15">
        <v>100</v>
      </c>
      <c r="F231" s="15"/>
      <c r="G231" s="15">
        <v>200</v>
      </c>
      <c r="H231" s="15"/>
      <c r="I231" s="15"/>
      <c r="J231" s="15"/>
      <c r="K231" s="15"/>
      <c r="L231" s="18"/>
      <c r="M231" s="18"/>
      <c r="N231" s="16">
        <f t="shared" si="17"/>
        <v>543.5</v>
      </c>
      <c r="O231" s="17"/>
      <c r="P231" s="17"/>
      <c r="Q231" s="17"/>
      <c r="R231" s="17"/>
      <c r="S231" s="15"/>
      <c r="T231" s="15"/>
      <c r="U231" s="15"/>
      <c r="V231" s="15"/>
      <c r="W231" s="15"/>
      <c r="X231" s="15">
        <v>112</v>
      </c>
      <c r="Y231" s="15"/>
      <c r="Z231" s="15"/>
      <c r="AA231" s="15"/>
      <c r="AB231" s="15"/>
      <c r="AC231" s="15"/>
      <c r="AD231" s="15"/>
      <c r="AE231" s="15">
        <v>50</v>
      </c>
      <c r="AF231" s="15">
        <v>78.27</v>
      </c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8">
        <f t="shared" si="18"/>
        <v>240.26999999999998</v>
      </c>
      <c r="AV231" s="19">
        <f t="shared" si="20"/>
        <v>5025.4500000000007</v>
      </c>
    </row>
    <row r="232" spans="1:48" x14ac:dyDescent="0.25">
      <c r="A232" s="18"/>
      <c r="B232" s="14"/>
      <c r="C232" s="15"/>
      <c r="D232" s="15"/>
      <c r="E232" s="15"/>
      <c r="F232" s="15"/>
      <c r="G232" s="15"/>
      <c r="H232" s="15"/>
      <c r="I232" s="15"/>
      <c r="J232" s="15"/>
      <c r="K232" s="15"/>
      <c r="L232" s="18"/>
      <c r="M232" s="18"/>
      <c r="N232" s="16">
        <f t="shared" si="17"/>
        <v>0</v>
      </c>
      <c r="O232" s="17"/>
      <c r="P232" s="17"/>
      <c r="Q232" s="17"/>
      <c r="R232" s="17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>
        <v>645</v>
      </c>
      <c r="AL232" s="15"/>
      <c r="AM232" s="15"/>
      <c r="AN232" s="15"/>
      <c r="AO232" s="15"/>
      <c r="AP232" s="15"/>
      <c r="AQ232" s="15"/>
      <c r="AR232" s="15"/>
      <c r="AS232" s="15"/>
      <c r="AT232" s="15"/>
      <c r="AU232" s="18">
        <f t="shared" si="18"/>
        <v>645</v>
      </c>
      <c r="AV232" s="19">
        <f t="shared" si="20"/>
        <v>4380.4500000000007</v>
      </c>
    </row>
    <row r="233" spans="1:48" x14ac:dyDescent="0.25">
      <c r="A233" s="18"/>
      <c r="B233" s="14"/>
      <c r="C233" s="15"/>
      <c r="D233" s="15"/>
      <c r="E233" s="15"/>
      <c r="F233" s="15"/>
      <c r="G233" s="15"/>
      <c r="H233" s="15"/>
      <c r="I233" s="15"/>
      <c r="J233" s="15"/>
      <c r="K233" s="15"/>
      <c r="L233" s="18"/>
      <c r="M233" s="18"/>
      <c r="N233" s="16">
        <f t="shared" si="17"/>
        <v>0</v>
      </c>
      <c r="O233" s="17"/>
      <c r="P233" s="17"/>
      <c r="Q233" s="17"/>
      <c r="R233" s="17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8">
        <f t="shared" si="18"/>
        <v>0</v>
      </c>
      <c r="AV233" s="19">
        <f t="shared" si="20"/>
        <v>4380.4500000000007</v>
      </c>
    </row>
    <row r="234" spans="1:48" x14ac:dyDescent="0.25">
      <c r="A234" s="22"/>
      <c r="B234" s="23"/>
      <c r="C234" s="24"/>
      <c r="D234" s="24"/>
      <c r="E234" s="24"/>
      <c r="F234" s="24"/>
      <c r="G234" s="24"/>
      <c r="H234" s="24"/>
      <c r="I234" s="24"/>
      <c r="J234" s="24"/>
      <c r="K234" s="24"/>
      <c r="L234" s="22"/>
      <c r="M234" s="22"/>
      <c r="N234" s="25">
        <f t="shared" si="17"/>
        <v>0</v>
      </c>
      <c r="O234" s="26"/>
      <c r="P234" s="26"/>
      <c r="Q234" s="26"/>
      <c r="R234" s="26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>
        <v>100</v>
      </c>
      <c r="AQ234" s="24"/>
      <c r="AR234" s="24"/>
      <c r="AS234" s="24"/>
      <c r="AT234" s="24"/>
      <c r="AU234" s="18">
        <f t="shared" si="18"/>
        <v>100</v>
      </c>
      <c r="AV234" s="19">
        <f t="shared" si="20"/>
        <v>4280.4500000000007</v>
      </c>
    </row>
    <row r="235" spans="1:48" x14ac:dyDescent="0.25">
      <c r="A235" s="37"/>
      <c r="B235" s="37">
        <f>SUM(B219:B234)</f>
        <v>587.5</v>
      </c>
      <c r="C235" s="37">
        <f t="shared" ref="C235:AT235" si="22">SUM(C219:C234)</f>
        <v>284</v>
      </c>
      <c r="D235" s="37">
        <f t="shared" si="22"/>
        <v>75</v>
      </c>
      <c r="E235" s="37">
        <f t="shared" si="22"/>
        <v>180</v>
      </c>
      <c r="F235" s="37">
        <f t="shared" si="22"/>
        <v>0</v>
      </c>
      <c r="G235" s="37">
        <f t="shared" si="22"/>
        <v>290</v>
      </c>
      <c r="H235" s="37">
        <f t="shared" si="22"/>
        <v>0</v>
      </c>
      <c r="I235" s="37">
        <f t="shared" si="22"/>
        <v>0</v>
      </c>
      <c r="J235" s="37">
        <f t="shared" si="22"/>
        <v>0</v>
      </c>
      <c r="K235" s="37">
        <f t="shared" si="22"/>
        <v>0</v>
      </c>
      <c r="L235" s="37">
        <f t="shared" si="22"/>
        <v>0</v>
      </c>
      <c r="M235" s="37">
        <f t="shared" si="22"/>
        <v>0</v>
      </c>
      <c r="N235" s="37"/>
      <c r="O235" s="37">
        <f t="shared" si="22"/>
        <v>1310</v>
      </c>
      <c r="P235" s="37">
        <f t="shared" si="22"/>
        <v>0</v>
      </c>
      <c r="Q235" s="37">
        <f t="shared" si="22"/>
        <v>0</v>
      </c>
      <c r="R235" s="37">
        <f t="shared" si="22"/>
        <v>0</v>
      </c>
      <c r="S235" s="37">
        <f t="shared" si="22"/>
        <v>0</v>
      </c>
      <c r="T235" s="37">
        <f t="shared" si="22"/>
        <v>0</v>
      </c>
      <c r="U235" s="37">
        <f t="shared" si="22"/>
        <v>0</v>
      </c>
      <c r="V235" s="37">
        <f t="shared" si="22"/>
        <v>0</v>
      </c>
      <c r="W235" s="37">
        <f t="shared" si="22"/>
        <v>0</v>
      </c>
      <c r="X235" s="37">
        <f t="shared" si="22"/>
        <v>112</v>
      </c>
      <c r="Y235" s="37">
        <f t="shared" si="22"/>
        <v>0</v>
      </c>
      <c r="Z235" s="37">
        <f t="shared" si="22"/>
        <v>0</v>
      </c>
      <c r="AA235" s="37">
        <f t="shared" si="22"/>
        <v>0</v>
      </c>
      <c r="AB235" s="37">
        <f t="shared" si="22"/>
        <v>0</v>
      </c>
      <c r="AC235" s="37">
        <f t="shared" si="22"/>
        <v>0</v>
      </c>
      <c r="AD235" s="37">
        <f t="shared" si="22"/>
        <v>0</v>
      </c>
      <c r="AE235" s="37">
        <f t="shared" si="22"/>
        <v>200</v>
      </c>
      <c r="AF235" s="37">
        <f t="shared" si="22"/>
        <v>78.27</v>
      </c>
      <c r="AG235" s="37">
        <f t="shared" si="22"/>
        <v>0</v>
      </c>
      <c r="AH235" s="37">
        <f t="shared" si="22"/>
        <v>0</v>
      </c>
      <c r="AI235" s="37">
        <f t="shared" si="22"/>
        <v>0</v>
      </c>
      <c r="AJ235" s="37">
        <f t="shared" si="22"/>
        <v>0</v>
      </c>
      <c r="AK235" s="37">
        <f t="shared" si="22"/>
        <v>645</v>
      </c>
      <c r="AL235" s="37">
        <f t="shared" si="22"/>
        <v>0</v>
      </c>
      <c r="AM235" s="37">
        <f t="shared" si="22"/>
        <v>0</v>
      </c>
      <c r="AN235" s="37">
        <f t="shared" si="22"/>
        <v>0</v>
      </c>
      <c r="AO235" s="37">
        <f t="shared" si="22"/>
        <v>0</v>
      </c>
      <c r="AP235" s="37">
        <f t="shared" si="22"/>
        <v>100</v>
      </c>
      <c r="AQ235" s="37">
        <f t="shared" si="22"/>
        <v>0</v>
      </c>
      <c r="AR235" s="37">
        <f t="shared" si="22"/>
        <v>21.9</v>
      </c>
      <c r="AS235" s="37">
        <f t="shared" si="22"/>
        <v>0</v>
      </c>
      <c r="AT235" s="37">
        <f t="shared" si="22"/>
        <v>0</v>
      </c>
      <c r="AU235" s="50"/>
      <c r="AV235" s="19">
        <f t="shared" si="20"/>
        <v>4280.4500000000007</v>
      </c>
    </row>
    <row r="236" spans="1:48" x14ac:dyDescent="0.25">
      <c r="A236" s="46">
        <v>44837</v>
      </c>
      <c r="B236" s="29">
        <v>78</v>
      </c>
      <c r="C236" s="30">
        <v>57</v>
      </c>
      <c r="D236" s="30">
        <v>50</v>
      </c>
      <c r="E236" s="30"/>
      <c r="F236" s="30"/>
      <c r="G236" s="30"/>
      <c r="H236" s="30"/>
      <c r="I236" s="30"/>
      <c r="J236" s="30"/>
      <c r="K236" s="30"/>
      <c r="L236" s="28"/>
      <c r="M236" s="28"/>
      <c r="N236" s="31">
        <f t="shared" si="17"/>
        <v>185</v>
      </c>
      <c r="O236" s="32"/>
      <c r="P236" s="32"/>
      <c r="Q236" s="32"/>
      <c r="R236" s="32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>
        <v>78</v>
      </c>
      <c r="AP236" s="30"/>
      <c r="AQ236" s="30"/>
      <c r="AR236" s="30"/>
      <c r="AS236" s="30"/>
      <c r="AT236" s="30"/>
      <c r="AU236" s="18">
        <f t="shared" si="18"/>
        <v>78</v>
      </c>
      <c r="AV236" s="19">
        <f t="shared" si="20"/>
        <v>4387.4500000000007</v>
      </c>
    </row>
    <row r="237" spans="1:48" x14ac:dyDescent="0.25">
      <c r="A237" s="18"/>
      <c r="B237" s="14"/>
      <c r="C237" s="15"/>
      <c r="D237" s="15"/>
      <c r="E237" s="15"/>
      <c r="F237" s="15"/>
      <c r="G237" s="15"/>
      <c r="H237" s="15"/>
      <c r="I237" s="15"/>
      <c r="J237" s="15"/>
      <c r="K237" s="15"/>
      <c r="L237" s="18"/>
      <c r="M237" s="18"/>
      <c r="N237" s="16">
        <f t="shared" si="17"/>
        <v>0</v>
      </c>
      <c r="O237" s="17">
        <v>185</v>
      </c>
      <c r="P237" s="17"/>
      <c r="Q237" s="17"/>
      <c r="R237" s="17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8">
        <f t="shared" si="18"/>
        <v>185</v>
      </c>
      <c r="AV237" s="19">
        <f t="shared" si="20"/>
        <v>4202.4500000000007</v>
      </c>
    </row>
    <row r="238" spans="1:48" x14ac:dyDescent="0.25">
      <c r="A238" s="18"/>
      <c r="B238" s="14"/>
      <c r="C238" s="15"/>
      <c r="D238" s="15"/>
      <c r="E238" s="15"/>
      <c r="F238" s="15"/>
      <c r="G238" s="15"/>
      <c r="H238" s="15"/>
      <c r="I238" s="15"/>
      <c r="J238" s="15"/>
      <c r="K238" s="15"/>
      <c r="L238" s="18"/>
      <c r="M238" s="18"/>
      <c r="N238" s="16">
        <f t="shared" si="17"/>
        <v>0</v>
      </c>
      <c r="O238" s="17"/>
      <c r="P238" s="17"/>
      <c r="Q238" s="17"/>
      <c r="R238" s="17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8">
        <f t="shared" si="18"/>
        <v>0</v>
      </c>
      <c r="AV238" s="19">
        <f t="shared" si="20"/>
        <v>4202.4500000000007</v>
      </c>
    </row>
    <row r="239" spans="1:48" x14ac:dyDescent="0.25">
      <c r="A239" s="18"/>
      <c r="B239" s="14"/>
      <c r="C239" s="15"/>
      <c r="D239" s="15"/>
      <c r="E239" s="15"/>
      <c r="F239" s="15"/>
      <c r="G239" s="15"/>
      <c r="H239" s="15"/>
      <c r="I239" s="15"/>
      <c r="J239" s="15"/>
      <c r="K239" s="15"/>
      <c r="L239" s="18"/>
      <c r="M239" s="18"/>
      <c r="N239" s="16">
        <f t="shared" si="17"/>
        <v>0</v>
      </c>
      <c r="O239" s="17"/>
      <c r="P239" s="17"/>
      <c r="Q239" s="17"/>
      <c r="R239" s="17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>
        <v>198.5</v>
      </c>
      <c r="AP239" s="15"/>
      <c r="AQ239" s="15"/>
      <c r="AR239" s="15"/>
      <c r="AS239" s="15"/>
      <c r="AT239" s="15"/>
      <c r="AU239" s="18">
        <f t="shared" si="18"/>
        <v>198.5</v>
      </c>
      <c r="AV239" s="19">
        <f t="shared" si="20"/>
        <v>4003.9500000000007</v>
      </c>
    </row>
    <row r="240" spans="1:48" x14ac:dyDescent="0.25">
      <c r="A240" s="13">
        <v>44844</v>
      </c>
      <c r="B240" s="14">
        <v>90</v>
      </c>
      <c r="C240" s="15">
        <v>39</v>
      </c>
      <c r="D240" s="15">
        <v>40</v>
      </c>
      <c r="E240" s="15">
        <v>30</v>
      </c>
      <c r="F240" s="15"/>
      <c r="G240" s="15">
        <v>150</v>
      </c>
      <c r="H240" s="15"/>
      <c r="I240" s="15"/>
      <c r="J240" s="15"/>
      <c r="K240" s="15"/>
      <c r="L240" s="18"/>
      <c r="M240" s="18"/>
      <c r="N240" s="16">
        <f t="shared" si="17"/>
        <v>349</v>
      </c>
      <c r="O240" s="17"/>
      <c r="P240" s="17"/>
      <c r="Q240" s="17"/>
      <c r="R240" s="17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>
        <v>103.5</v>
      </c>
      <c r="AP240" s="15"/>
      <c r="AQ240" s="15"/>
      <c r="AR240" s="15"/>
      <c r="AS240" s="15"/>
      <c r="AT240" s="15"/>
      <c r="AU240" s="18">
        <f t="shared" si="18"/>
        <v>103.5</v>
      </c>
      <c r="AV240" s="19">
        <f t="shared" si="20"/>
        <v>4249.4500000000007</v>
      </c>
    </row>
    <row r="241" spans="1:48" x14ac:dyDescent="0.25">
      <c r="A241" s="18"/>
      <c r="B241" s="14"/>
      <c r="C241" s="15"/>
      <c r="D241" s="15"/>
      <c r="E241" s="15"/>
      <c r="F241" s="15"/>
      <c r="G241" s="15"/>
      <c r="H241" s="15"/>
      <c r="I241" s="15"/>
      <c r="J241" s="15"/>
      <c r="K241" s="15"/>
      <c r="L241" s="18"/>
      <c r="M241" s="18">
        <v>1019</v>
      </c>
      <c r="N241" s="16">
        <f t="shared" si="17"/>
        <v>1019</v>
      </c>
      <c r="O241" s="17"/>
      <c r="P241" s="17"/>
      <c r="Q241" s="17"/>
      <c r="R241" s="17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>
        <v>150</v>
      </c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8">
        <f t="shared" si="18"/>
        <v>150</v>
      </c>
      <c r="AV241" s="19">
        <f t="shared" si="20"/>
        <v>5118.4500000000007</v>
      </c>
    </row>
    <row r="242" spans="1:48" x14ac:dyDescent="0.25">
      <c r="A242" s="18"/>
      <c r="B242" s="14"/>
      <c r="C242" s="15"/>
      <c r="D242" s="15"/>
      <c r="E242" s="15"/>
      <c r="F242" s="15"/>
      <c r="G242" s="15"/>
      <c r="H242" s="15"/>
      <c r="I242" s="15"/>
      <c r="J242" s="15"/>
      <c r="K242" s="15"/>
      <c r="L242" s="18"/>
      <c r="M242" s="18"/>
      <c r="N242" s="16">
        <f t="shared" si="17"/>
        <v>0</v>
      </c>
      <c r="O242" s="17"/>
      <c r="P242" s="17"/>
      <c r="Q242" s="17"/>
      <c r="R242" s="17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>
        <v>160.94999999999999</v>
      </c>
      <c r="AU242" s="18">
        <f t="shared" si="18"/>
        <v>160.94999999999999</v>
      </c>
      <c r="AV242" s="19">
        <f t="shared" si="20"/>
        <v>4957.5000000000009</v>
      </c>
    </row>
    <row r="243" spans="1:48" x14ac:dyDescent="0.25">
      <c r="A243" s="13">
        <v>44848</v>
      </c>
      <c r="B243" s="14">
        <v>120</v>
      </c>
      <c r="C243" s="15">
        <v>84</v>
      </c>
      <c r="D243" s="15">
        <v>80</v>
      </c>
      <c r="E243" s="15"/>
      <c r="F243" s="15">
        <v>220</v>
      </c>
      <c r="G243" s="15">
        <v>1550</v>
      </c>
      <c r="H243" s="15"/>
      <c r="I243" s="15"/>
      <c r="J243" s="15"/>
      <c r="K243" s="15"/>
      <c r="L243" s="18"/>
      <c r="M243" s="18"/>
      <c r="N243" s="16">
        <f t="shared" si="17"/>
        <v>2054</v>
      </c>
      <c r="O243" s="17"/>
      <c r="P243" s="17"/>
      <c r="Q243" s="17"/>
      <c r="R243" s="17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8">
        <f t="shared" si="18"/>
        <v>0</v>
      </c>
      <c r="AV243" s="19">
        <f t="shared" si="20"/>
        <v>7011.5000000000009</v>
      </c>
    </row>
    <row r="244" spans="1:48" x14ac:dyDescent="0.25">
      <c r="A244" s="18"/>
      <c r="B244" s="14"/>
      <c r="C244" s="15"/>
      <c r="D244" s="15"/>
      <c r="E244" s="15"/>
      <c r="F244" s="15"/>
      <c r="G244" s="15"/>
      <c r="H244" s="15"/>
      <c r="I244" s="15"/>
      <c r="J244" s="15"/>
      <c r="K244" s="15"/>
      <c r="L244" s="18"/>
      <c r="M244" s="18"/>
      <c r="N244" s="16">
        <f t="shared" si="17"/>
        <v>0</v>
      </c>
      <c r="O244" s="17"/>
      <c r="P244" s="17"/>
      <c r="Q244" s="17"/>
      <c r="R244" s="17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8">
        <f t="shared" si="18"/>
        <v>0</v>
      </c>
      <c r="AV244" s="19">
        <f t="shared" si="20"/>
        <v>7011.5000000000009</v>
      </c>
    </row>
    <row r="245" spans="1:48" x14ac:dyDescent="0.25">
      <c r="A245" s="13">
        <v>44851</v>
      </c>
      <c r="B245" s="14">
        <v>140</v>
      </c>
      <c r="C245" s="15">
        <v>78</v>
      </c>
      <c r="D245" s="15">
        <v>30</v>
      </c>
      <c r="E245" s="15">
        <v>20</v>
      </c>
      <c r="F245" s="15"/>
      <c r="G245" s="15">
        <v>60</v>
      </c>
      <c r="H245" s="15"/>
      <c r="I245" s="15"/>
      <c r="J245" s="15"/>
      <c r="K245" s="15"/>
      <c r="L245" s="18"/>
      <c r="M245" s="18"/>
      <c r="N245" s="16">
        <f t="shared" si="17"/>
        <v>328</v>
      </c>
      <c r="O245" s="17"/>
      <c r="P245" s="17"/>
      <c r="Q245" s="17"/>
      <c r="R245" s="17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8">
        <f t="shared" si="18"/>
        <v>0</v>
      </c>
      <c r="AV245" s="19">
        <f t="shared" si="20"/>
        <v>7339.5000000000009</v>
      </c>
    </row>
    <row r="246" spans="1:48" x14ac:dyDescent="0.25">
      <c r="A246" s="18"/>
      <c r="B246" s="14"/>
      <c r="C246" s="15"/>
      <c r="D246" s="15"/>
      <c r="E246" s="15"/>
      <c r="F246" s="15"/>
      <c r="G246" s="15"/>
      <c r="H246" s="15"/>
      <c r="I246" s="15"/>
      <c r="J246" s="15"/>
      <c r="K246" s="15"/>
      <c r="L246" s="18"/>
      <c r="M246" s="18"/>
      <c r="N246" s="16">
        <f t="shared" si="17"/>
        <v>0</v>
      </c>
      <c r="O246" s="17"/>
      <c r="P246" s="17"/>
      <c r="Q246" s="17"/>
      <c r="R246" s="17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8">
        <f t="shared" si="18"/>
        <v>0</v>
      </c>
      <c r="AV246" s="19">
        <f t="shared" si="20"/>
        <v>7339.5000000000009</v>
      </c>
    </row>
    <row r="247" spans="1:48" x14ac:dyDescent="0.25">
      <c r="A247" s="18"/>
      <c r="B247" s="14"/>
      <c r="C247" s="15"/>
      <c r="D247" s="15"/>
      <c r="E247" s="15"/>
      <c r="F247" s="15"/>
      <c r="G247" s="15"/>
      <c r="H247" s="15"/>
      <c r="I247" s="15"/>
      <c r="J247" s="15"/>
      <c r="K247" s="15"/>
      <c r="L247" s="18"/>
      <c r="M247" s="18"/>
      <c r="N247" s="16">
        <f t="shared" ref="N247:N312" si="23">SUM(B247:M247)</f>
        <v>0</v>
      </c>
      <c r="O247" s="17"/>
      <c r="P247" s="17"/>
      <c r="Q247" s="17"/>
      <c r="R247" s="17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>
        <v>3000</v>
      </c>
      <c r="AQ247" s="15"/>
      <c r="AR247" s="15"/>
      <c r="AS247" s="15"/>
      <c r="AT247" s="15"/>
      <c r="AU247" s="18">
        <f t="shared" ref="AU247:AU312" si="24">SUM(O247:AT247)</f>
        <v>3000</v>
      </c>
      <c r="AV247" s="19">
        <f t="shared" si="20"/>
        <v>4339.5000000000009</v>
      </c>
    </row>
    <row r="248" spans="1:48" x14ac:dyDescent="0.25">
      <c r="A248" s="18"/>
      <c r="B248" s="14"/>
      <c r="C248" s="15"/>
      <c r="D248" s="15"/>
      <c r="E248" s="15"/>
      <c r="F248" s="15"/>
      <c r="G248" s="15"/>
      <c r="H248" s="15"/>
      <c r="I248" s="15"/>
      <c r="J248" s="15"/>
      <c r="K248" s="15"/>
      <c r="L248" s="18"/>
      <c r="M248" s="18"/>
      <c r="N248" s="16">
        <f t="shared" si="23"/>
        <v>0</v>
      </c>
      <c r="O248" s="17"/>
      <c r="P248" s="17"/>
      <c r="Q248" s="17"/>
      <c r="R248" s="17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8">
        <f t="shared" si="24"/>
        <v>0</v>
      </c>
      <c r="AV248" s="19">
        <f t="shared" si="20"/>
        <v>4339.5000000000009</v>
      </c>
    </row>
    <row r="249" spans="1:48" x14ac:dyDescent="0.25">
      <c r="A249" s="13">
        <v>44858</v>
      </c>
      <c r="B249" s="14">
        <v>180</v>
      </c>
      <c r="C249" s="15">
        <v>94</v>
      </c>
      <c r="D249" s="15">
        <v>40</v>
      </c>
      <c r="E249" s="15">
        <v>50</v>
      </c>
      <c r="F249" s="15">
        <v>15</v>
      </c>
      <c r="G249" s="15">
        <v>30</v>
      </c>
      <c r="H249" s="15"/>
      <c r="I249" s="15"/>
      <c r="J249" s="15"/>
      <c r="K249" s="15"/>
      <c r="L249" s="18"/>
      <c r="M249" s="18"/>
      <c r="N249" s="16">
        <f t="shared" si="23"/>
        <v>409</v>
      </c>
      <c r="O249" s="17"/>
      <c r="P249" s="17"/>
      <c r="Q249" s="17"/>
      <c r="R249" s="17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8">
        <f t="shared" si="24"/>
        <v>0</v>
      </c>
      <c r="AV249" s="19">
        <f t="shared" si="20"/>
        <v>4748.5000000000009</v>
      </c>
    </row>
    <row r="250" spans="1:48" x14ac:dyDescent="0.25">
      <c r="A250" s="18"/>
      <c r="B250" s="14"/>
      <c r="C250" s="15"/>
      <c r="D250" s="15"/>
      <c r="E250" s="15"/>
      <c r="F250" s="15"/>
      <c r="G250" s="15"/>
      <c r="H250" s="15"/>
      <c r="I250" s="15"/>
      <c r="J250" s="15"/>
      <c r="K250" s="15"/>
      <c r="L250" s="18"/>
      <c r="M250" s="18"/>
      <c r="N250" s="16">
        <f t="shared" si="23"/>
        <v>0</v>
      </c>
      <c r="O250" s="17"/>
      <c r="P250" s="17"/>
      <c r="Q250" s="17"/>
      <c r="R250" s="17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8">
        <f t="shared" si="24"/>
        <v>0</v>
      </c>
      <c r="AV250" s="19">
        <f t="shared" si="20"/>
        <v>4748.5000000000009</v>
      </c>
    </row>
    <row r="251" spans="1:48" x14ac:dyDescent="0.25">
      <c r="A251" s="18"/>
      <c r="B251" s="14"/>
      <c r="C251" s="15"/>
      <c r="D251" s="15"/>
      <c r="E251" s="15"/>
      <c r="F251" s="15"/>
      <c r="G251" s="15"/>
      <c r="H251" s="15"/>
      <c r="I251" s="15"/>
      <c r="J251" s="15"/>
      <c r="K251" s="15"/>
      <c r="L251" s="18"/>
      <c r="M251" s="18"/>
      <c r="N251" s="16">
        <f t="shared" si="23"/>
        <v>0</v>
      </c>
      <c r="O251" s="17"/>
      <c r="P251" s="17"/>
      <c r="Q251" s="17"/>
      <c r="R251" s="17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8">
        <f t="shared" si="24"/>
        <v>0</v>
      </c>
      <c r="AV251" s="19">
        <f t="shared" si="20"/>
        <v>4748.5000000000009</v>
      </c>
    </row>
    <row r="252" spans="1:48" x14ac:dyDescent="0.25">
      <c r="A252" s="18"/>
      <c r="B252" s="14"/>
      <c r="C252" s="15"/>
      <c r="D252" s="15"/>
      <c r="E252" s="15"/>
      <c r="F252" s="15"/>
      <c r="G252" s="15"/>
      <c r="H252" s="15"/>
      <c r="I252" s="15"/>
      <c r="J252" s="15"/>
      <c r="K252" s="15"/>
      <c r="L252" s="18"/>
      <c r="M252" s="18"/>
      <c r="N252" s="16">
        <f t="shared" si="23"/>
        <v>0</v>
      </c>
      <c r="O252" s="17"/>
      <c r="P252" s="17"/>
      <c r="Q252" s="17"/>
      <c r="R252" s="17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8">
        <f t="shared" si="24"/>
        <v>0</v>
      </c>
      <c r="AV252" s="19">
        <f t="shared" si="20"/>
        <v>4748.5000000000009</v>
      </c>
    </row>
    <row r="253" spans="1:48" x14ac:dyDescent="0.25">
      <c r="A253" s="13">
        <v>44865</v>
      </c>
      <c r="B253" s="14">
        <v>17.5</v>
      </c>
      <c r="C253" s="15">
        <v>88.5</v>
      </c>
      <c r="D253" s="15">
        <v>134</v>
      </c>
      <c r="E253" s="15"/>
      <c r="F253" s="15">
        <v>40</v>
      </c>
      <c r="G253" s="15"/>
      <c r="H253" s="15"/>
      <c r="I253" s="15"/>
      <c r="J253" s="15"/>
      <c r="K253" s="15"/>
      <c r="L253" s="18"/>
      <c r="M253" s="18"/>
      <c r="N253" s="16">
        <f t="shared" si="23"/>
        <v>280</v>
      </c>
      <c r="O253" s="17"/>
      <c r="P253" s="17"/>
      <c r="Q253" s="17"/>
      <c r="R253" s="17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8">
        <f t="shared" si="24"/>
        <v>0</v>
      </c>
      <c r="AV253" s="19">
        <f t="shared" si="20"/>
        <v>5028.5000000000009</v>
      </c>
    </row>
    <row r="254" spans="1:48" x14ac:dyDescent="0.25">
      <c r="A254" s="22"/>
      <c r="B254" s="23"/>
      <c r="C254" s="24"/>
      <c r="D254" s="24"/>
      <c r="E254" s="24"/>
      <c r="F254" s="24"/>
      <c r="G254" s="24"/>
      <c r="H254" s="24"/>
      <c r="I254" s="24"/>
      <c r="J254" s="24"/>
      <c r="K254" s="24"/>
      <c r="L254" s="22"/>
      <c r="M254" s="22"/>
      <c r="N254" s="25">
        <f t="shared" si="23"/>
        <v>0</v>
      </c>
      <c r="O254" s="26">
        <v>400</v>
      </c>
      <c r="P254" s="26"/>
      <c r="Q254" s="26"/>
      <c r="R254" s="26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>
        <v>345.98</v>
      </c>
      <c r="AP254" s="24"/>
      <c r="AQ254" s="24"/>
      <c r="AR254" s="24">
        <v>55.2</v>
      </c>
      <c r="AS254" s="24"/>
      <c r="AT254" s="24"/>
      <c r="AU254" s="18">
        <f t="shared" si="24"/>
        <v>801.18000000000006</v>
      </c>
      <c r="AV254" s="19">
        <f t="shared" si="20"/>
        <v>4227.3200000000006</v>
      </c>
    </row>
    <row r="255" spans="1:48" x14ac:dyDescent="0.25">
      <c r="A255" s="37"/>
      <c r="B255" s="37">
        <f>SUM(B236:B254)</f>
        <v>625.5</v>
      </c>
      <c r="C255" s="37">
        <f t="shared" ref="C255:AT255" si="25">SUM(C236:C254)</f>
        <v>440.5</v>
      </c>
      <c r="D255" s="37">
        <f t="shared" si="25"/>
        <v>374</v>
      </c>
      <c r="E255" s="37">
        <f t="shared" si="25"/>
        <v>100</v>
      </c>
      <c r="F255" s="37">
        <f t="shared" si="25"/>
        <v>275</v>
      </c>
      <c r="G255" s="37">
        <f t="shared" si="25"/>
        <v>1790</v>
      </c>
      <c r="H255" s="37">
        <f t="shared" si="25"/>
        <v>0</v>
      </c>
      <c r="I255" s="37">
        <f t="shared" si="25"/>
        <v>0</v>
      </c>
      <c r="J255" s="37">
        <f t="shared" si="25"/>
        <v>0</v>
      </c>
      <c r="K255" s="37">
        <f t="shared" si="25"/>
        <v>0</v>
      </c>
      <c r="L255" s="37">
        <f t="shared" si="25"/>
        <v>0</v>
      </c>
      <c r="M255" s="37">
        <f t="shared" si="25"/>
        <v>1019</v>
      </c>
      <c r="N255" s="37"/>
      <c r="O255" s="37">
        <f t="shared" si="25"/>
        <v>585</v>
      </c>
      <c r="P255" s="37">
        <f t="shared" si="25"/>
        <v>0</v>
      </c>
      <c r="Q255" s="37">
        <f t="shared" si="25"/>
        <v>0</v>
      </c>
      <c r="R255" s="37">
        <f t="shared" si="25"/>
        <v>0</v>
      </c>
      <c r="S255" s="37">
        <f t="shared" si="25"/>
        <v>0</v>
      </c>
      <c r="T255" s="37">
        <f t="shared" si="25"/>
        <v>0</v>
      </c>
      <c r="U255" s="37">
        <f t="shared" si="25"/>
        <v>0</v>
      </c>
      <c r="V255" s="37">
        <f t="shared" si="25"/>
        <v>0</v>
      </c>
      <c r="W255" s="37">
        <f t="shared" si="25"/>
        <v>0</v>
      </c>
      <c r="X255" s="37">
        <f t="shared" si="25"/>
        <v>0</v>
      </c>
      <c r="Y255" s="37">
        <f t="shared" si="25"/>
        <v>0</v>
      </c>
      <c r="Z255" s="37">
        <f t="shared" si="25"/>
        <v>0</v>
      </c>
      <c r="AA255" s="37">
        <f t="shared" si="25"/>
        <v>0</v>
      </c>
      <c r="AB255" s="37">
        <f t="shared" si="25"/>
        <v>0</v>
      </c>
      <c r="AC255" s="37">
        <f t="shared" si="25"/>
        <v>0</v>
      </c>
      <c r="AD255" s="37">
        <f t="shared" si="25"/>
        <v>0</v>
      </c>
      <c r="AE255" s="37">
        <f t="shared" si="25"/>
        <v>150</v>
      </c>
      <c r="AF255" s="37">
        <f t="shared" si="25"/>
        <v>0</v>
      </c>
      <c r="AG255" s="37">
        <f t="shared" si="25"/>
        <v>0</v>
      </c>
      <c r="AH255" s="37">
        <f t="shared" si="25"/>
        <v>0</v>
      </c>
      <c r="AI255" s="37">
        <f t="shared" si="25"/>
        <v>0</v>
      </c>
      <c r="AJ255" s="37">
        <f t="shared" si="25"/>
        <v>0</v>
      </c>
      <c r="AK255" s="37">
        <f t="shared" si="25"/>
        <v>0</v>
      </c>
      <c r="AL255" s="37">
        <f t="shared" si="25"/>
        <v>0</v>
      </c>
      <c r="AM255" s="37">
        <f t="shared" si="25"/>
        <v>0</v>
      </c>
      <c r="AN255" s="37">
        <f t="shared" si="25"/>
        <v>0</v>
      </c>
      <c r="AO255" s="37">
        <f t="shared" si="25"/>
        <v>725.98</v>
      </c>
      <c r="AP255" s="37">
        <f t="shared" si="25"/>
        <v>3000</v>
      </c>
      <c r="AQ255" s="37">
        <f t="shared" si="25"/>
        <v>0</v>
      </c>
      <c r="AR255" s="37">
        <f t="shared" si="25"/>
        <v>55.2</v>
      </c>
      <c r="AS255" s="37">
        <f t="shared" si="25"/>
        <v>0</v>
      </c>
      <c r="AT255" s="37">
        <f t="shared" si="25"/>
        <v>160.94999999999999</v>
      </c>
      <c r="AU255" s="50"/>
      <c r="AV255" s="19">
        <f t="shared" si="20"/>
        <v>4227.3200000000006</v>
      </c>
    </row>
    <row r="256" spans="1:48" x14ac:dyDescent="0.25">
      <c r="A256" s="28" t="s">
        <v>92</v>
      </c>
      <c r="B256" s="29"/>
      <c r="C256" s="30"/>
      <c r="D256" s="30"/>
      <c r="E256" s="30"/>
      <c r="F256" s="30"/>
      <c r="G256" s="30"/>
      <c r="H256" s="30"/>
      <c r="I256" s="30"/>
      <c r="J256" s="30"/>
      <c r="K256" s="30"/>
      <c r="L256" s="28"/>
      <c r="M256" s="28"/>
      <c r="N256" s="31">
        <f t="shared" si="23"/>
        <v>0</v>
      </c>
      <c r="O256" s="32"/>
      <c r="P256" s="32"/>
      <c r="Q256" s="32"/>
      <c r="R256" s="32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>
        <v>136.25</v>
      </c>
      <c r="AP256" s="30"/>
      <c r="AQ256" s="30"/>
      <c r="AR256" s="30">
        <v>68.099999999999994</v>
      </c>
      <c r="AS256" s="30"/>
      <c r="AT256" s="30"/>
      <c r="AU256" s="18">
        <f t="shared" si="24"/>
        <v>204.35</v>
      </c>
      <c r="AV256" s="19">
        <f t="shared" si="20"/>
        <v>4022.9700000000007</v>
      </c>
    </row>
    <row r="257" spans="1:48" x14ac:dyDescent="0.25">
      <c r="A257" s="13"/>
      <c r="B257" s="14"/>
      <c r="C257" s="15"/>
      <c r="D257" s="15"/>
      <c r="E257" s="15"/>
      <c r="F257" s="15"/>
      <c r="G257" s="15"/>
      <c r="H257" s="15"/>
      <c r="I257" s="15"/>
      <c r="J257" s="15"/>
      <c r="K257" s="15"/>
      <c r="L257" s="18"/>
      <c r="M257" s="18"/>
      <c r="N257" s="16">
        <f t="shared" si="23"/>
        <v>0</v>
      </c>
      <c r="O257" s="17"/>
      <c r="P257" s="17"/>
      <c r="Q257" s="17"/>
      <c r="R257" s="17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>
        <v>279.41000000000003</v>
      </c>
      <c r="AP257" s="15"/>
      <c r="AQ257" s="15"/>
      <c r="AR257" s="15"/>
      <c r="AS257" s="15"/>
      <c r="AT257" s="15"/>
      <c r="AU257" s="18">
        <f t="shared" si="24"/>
        <v>279.41000000000003</v>
      </c>
      <c r="AV257" s="19">
        <f t="shared" si="20"/>
        <v>3743.5600000000009</v>
      </c>
    </row>
    <row r="258" spans="1:48" x14ac:dyDescent="0.25">
      <c r="A258" s="18"/>
      <c r="B258" s="14"/>
      <c r="C258" s="15"/>
      <c r="D258" s="15"/>
      <c r="E258" s="15"/>
      <c r="F258" s="15"/>
      <c r="G258" s="15"/>
      <c r="H258" s="15"/>
      <c r="I258" s="15"/>
      <c r="J258" s="15"/>
      <c r="K258" s="15"/>
      <c r="L258" s="18"/>
      <c r="M258" s="18"/>
      <c r="N258" s="16">
        <f t="shared" si="23"/>
        <v>0</v>
      </c>
      <c r="O258" s="17"/>
      <c r="P258" s="17"/>
      <c r="Q258" s="17"/>
      <c r="R258" s="17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>
        <v>258</v>
      </c>
      <c r="AP258" s="15"/>
      <c r="AQ258" s="15"/>
      <c r="AR258" s="15"/>
      <c r="AS258" s="15"/>
      <c r="AT258" s="15"/>
      <c r="AU258" s="18">
        <f t="shared" si="24"/>
        <v>258</v>
      </c>
      <c r="AV258" s="19">
        <f t="shared" si="20"/>
        <v>3485.5600000000009</v>
      </c>
    </row>
    <row r="259" spans="1:48" x14ac:dyDescent="0.25">
      <c r="A259" s="18"/>
      <c r="B259" s="14"/>
      <c r="C259" s="15"/>
      <c r="D259" s="15"/>
      <c r="E259" s="15"/>
      <c r="F259" s="15"/>
      <c r="G259" s="15"/>
      <c r="H259" s="15"/>
      <c r="I259" s="15"/>
      <c r="J259" s="15"/>
      <c r="K259" s="15"/>
      <c r="L259" s="18"/>
      <c r="M259" s="18"/>
      <c r="N259" s="16">
        <f t="shared" si="23"/>
        <v>0</v>
      </c>
      <c r="O259" s="17"/>
      <c r="P259" s="17"/>
      <c r="Q259" s="17"/>
      <c r="R259" s="17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>
        <v>198.85</v>
      </c>
      <c r="AP259" s="15"/>
      <c r="AQ259" s="15"/>
      <c r="AR259" s="15"/>
      <c r="AS259" s="15"/>
      <c r="AT259" s="15"/>
      <c r="AU259" s="18">
        <f t="shared" si="24"/>
        <v>198.85</v>
      </c>
      <c r="AV259" s="19">
        <f t="shared" si="20"/>
        <v>3286.7100000000009</v>
      </c>
    </row>
    <row r="260" spans="1:48" x14ac:dyDescent="0.25">
      <c r="A260" s="18"/>
      <c r="B260" s="14"/>
      <c r="C260" s="15"/>
      <c r="D260" s="15"/>
      <c r="E260" s="15"/>
      <c r="F260" s="15"/>
      <c r="G260" s="15"/>
      <c r="H260" s="15"/>
      <c r="I260" s="15"/>
      <c r="J260" s="15"/>
      <c r="K260" s="15"/>
      <c r="L260" s="18"/>
      <c r="M260" s="18"/>
      <c r="N260" s="16">
        <f t="shared" si="23"/>
        <v>0</v>
      </c>
      <c r="O260" s="17"/>
      <c r="P260" s="17"/>
      <c r="Q260" s="17"/>
      <c r="R260" s="17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>
        <v>162.28</v>
      </c>
      <c r="AP260" s="15"/>
      <c r="AQ260" s="15"/>
      <c r="AR260" s="15"/>
      <c r="AS260" s="15"/>
      <c r="AT260" s="15"/>
      <c r="AU260" s="18">
        <f t="shared" si="24"/>
        <v>162.28</v>
      </c>
      <c r="AV260" s="19">
        <f t="shared" si="20"/>
        <v>3124.4300000000007</v>
      </c>
    </row>
    <row r="261" spans="1:48" x14ac:dyDescent="0.25">
      <c r="A261" s="18"/>
      <c r="B261" s="14"/>
      <c r="C261" s="15"/>
      <c r="D261" s="15"/>
      <c r="E261" s="15"/>
      <c r="F261" s="15"/>
      <c r="G261" s="15"/>
      <c r="H261" s="15"/>
      <c r="I261" s="15"/>
      <c r="J261" s="15"/>
      <c r="K261" s="15"/>
      <c r="L261" s="18"/>
      <c r="M261" s="18"/>
      <c r="N261" s="16">
        <f t="shared" si="23"/>
        <v>0</v>
      </c>
      <c r="O261" s="17"/>
      <c r="P261" s="17"/>
      <c r="Q261" s="17"/>
      <c r="R261" s="17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>
        <v>-155.6</v>
      </c>
      <c r="AP261" s="15"/>
      <c r="AQ261" s="15"/>
      <c r="AR261" s="15"/>
      <c r="AS261" s="15"/>
      <c r="AT261" s="15"/>
      <c r="AU261" s="18">
        <f t="shared" si="24"/>
        <v>-155.6</v>
      </c>
      <c r="AV261" s="19">
        <f t="shared" si="20"/>
        <v>3280.0300000000007</v>
      </c>
    </row>
    <row r="262" spans="1:48" x14ac:dyDescent="0.25">
      <c r="A262" s="18"/>
      <c r="B262" s="14"/>
      <c r="C262" s="15"/>
      <c r="D262" s="15"/>
      <c r="E262" s="15"/>
      <c r="F262" s="15"/>
      <c r="G262" s="15"/>
      <c r="H262" s="15"/>
      <c r="I262" s="15"/>
      <c r="J262" s="15"/>
      <c r="K262" s="15"/>
      <c r="L262" s="18"/>
      <c r="M262" s="18"/>
      <c r="N262" s="16">
        <f t="shared" si="23"/>
        <v>0</v>
      </c>
      <c r="O262" s="17"/>
      <c r="P262" s="17"/>
      <c r="Q262" s="17"/>
      <c r="R262" s="17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49">
        <v>39.46</v>
      </c>
      <c r="AP262" s="15">
        <v>1000</v>
      </c>
      <c r="AQ262" s="15"/>
      <c r="AR262" s="15"/>
      <c r="AS262" s="15"/>
      <c r="AT262" s="15"/>
      <c r="AU262" s="18">
        <f t="shared" si="24"/>
        <v>1039.46</v>
      </c>
      <c r="AV262" s="19">
        <f t="shared" si="20"/>
        <v>2240.5700000000006</v>
      </c>
    </row>
    <row r="263" spans="1:48" x14ac:dyDescent="0.25">
      <c r="A263" s="22"/>
      <c r="B263" s="23"/>
      <c r="C263" s="24"/>
      <c r="D263" s="24"/>
      <c r="E263" s="24"/>
      <c r="F263" s="24"/>
      <c r="G263" s="24"/>
      <c r="H263" s="24"/>
      <c r="I263" s="24"/>
      <c r="J263" s="24"/>
      <c r="K263" s="24"/>
      <c r="L263" s="22"/>
      <c r="M263" s="22"/>
      <c r="N263" s="25">
        <f t="shared" si="23"/>
        <v>0</v>
      </c>
      <c r="O263" s="26"/>
      <c r="P263" s="26"/>
      <c r="Q263" s="26"/>
      <c r="R263" s="26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>
        <v>32.18</v>
      </c>
      <c r="AP263" s="24"/>
      <c r="AQ263" s="24"/>
      <c r="AR263" s="24"/>
      <c r="AS263" s="24"/>
      <c r="AT263" s="24"/>
      <c r="AU263" s="18">
        <f t="shared" si="24"/>
        <v>32.18</v>
      </c>
      <c r="AV263" s="19">
        <f t="shared" si="20"/>
        <v>2208.3900000000008</v>
      </c>
    </row>
    <row r="264" spans="1:48" x14ac:dyDescent="0.25">
      <c r="A264" s="37"/>
      <c r="B264" s="37">
        <f>SUM(B256:B263)</f>
        <v>0</v>
      </c>
      <c r="C264" s="37">
        <f t="shared" ref="C264:AT264" si="26">SUM(C256:C263)</f>
        <v>0</v>
      </c>
      <c r="D264" s="37">
        <f t="shared" si="26"/>
        <v>0</v>
      </c>
      <c r="E264" s="37">
        <f t="shared" si="26"/>
        <v>0</v>
      </c>
      <c r="F264" s="37">
        <f t="shared" si="26"/>
        <v>0</v>
      </c>
      <c r="G264" s="37">
        <f t="shared" si="26"/>
        <v>0</v>
      </c>
      <c r="H264" s="37">
        <f t="shared" si="26"/>
        <v>0</v>
      </c>
      <c r="I264" s="37">
        <f t="shared" si="26"/>
        <v>0</v>
      </c>
      <c r="J264" s="37">
        <f t="shared" si="26"/>
        <v>0</v>
      </c>
      <c r="K264" s="37">
        <f t="shared" si="26"/>
        <v>0</v>
      </c>
      <c r="L264" s="37">
        <f t="shared" si="26"/>
        <v>0</v>
      </c>
      <c r="M264" s="37">
        <f t="shared" si="26"/>
        <v>0</v>
      </c>
      <c r="N264" s="37">
        <f t="shared" si="26"/>
        <v>0</v>
      </c>
      <c r="O264" s="37">
        <f t="shared" si="26"/>
        <v>0</v>
      </c>
      <c r="P264" s="37">
        <f t="shared" si="26"/>
        <v>0</v>
      </c>
      <c r="Q264" s="37">
        <f t="shared" si="26"/>
        <v>0</v>
      </c>
      <c r="R264" s="37">
        <f t="shared" si="26"/>
        <v>0</v>
      </c>
      <c r="S264" s="37">
        <f t="shared" si="26"/>
        <v>0</v>
      </c>
      <c r="T264" s="37">
        <f t="shared" si="26"/>
        <v>0</v>
      </c>
      <c r="U264" s="37">
        <f t="shared" si="26"/>
        <v>0</v>
      </c>
      <c r="V264" s="37">
        <f t="shared" si="26"/>
        <v>0</v>
      </c>
      <c r="W264" s="37">
        <f t="shared" si="26"/>
        <v>0</v>
      </c>
      <c r="X264" s="37">
        <f t="shared" si="26"/>
        <v>0</v>
      </c>
      <c r="Y264" s="37">
        <f t="shared" si="26"/>
        <v>0</v>
      </c>
      <c r="Z264" s="37">
        <f t="shared" si="26"/>
        <v>0</v>
      </c>
      <c r="AA264" s="37">
        <f t="shared" si="26"/>
        <v>0</v>
      </c>
      <c r="AB264" s="37">
        <f t="shared" si="26"/>
        <v>0</v>
      </c>
      <c r="AC264" s="37">
        <f t="shared" si="26"/>
        <v>0</v>
      </c>
      <c r="AD264" s="37">
        <f t="shared" si="26"/>
        <v>0</v>
      </c>
      <c r="AE264" s="37">
        <f t="shared" si="26"/>
        <v>0</v>
      </c>
      <c r="AF264" s="37">
        <f t="shared" si="26"/>
        <v>0</v>
      </c>
      <c r="AG264" s="37">
        <f t="shared" si="26"/>
        <v>0</v>
      </c>
      <c r="AH264" s="37">
        <f t="shared" si="26"/>
        <v>0</v>
      </c>
      <c r="AI264" s="37">
        <f t="shared" si="26"/>
        <v>0</v>
      </c>
      <c r="AJ264" s="37">
        <f t="shared" si="26"/>
        <v>0</v>
      </c>
      <c r="AK264" s="37">
        <f t="shared" si="26"/>
        <v>0</v>
      </c>
      <c r="AL264" s="37">
        <f t="shared" si="26"/>
        <v>0</v>
      </c>
      <c r="AM264" s="37">
        <f t="shared" si="26"/>
        <v>0</v>
      </c>
      <c r="AN264" s="37">
        <f t="shared" si="26"/>
        <v>0</v>
      </c>
      <c r="AO264" s="37">
        <f t="shared" si="26"/>
        <v>950.83000000000015</v>
      </c>
      <c r="AP264" s="37">
        <f t="shared" si="26"/>
        <v>1000</v>
      </c>
      <c r="AQ264" s="37">
        <f t="shared" si="26"/>
        <v>0</v>
      </c>
      <c r="AR264" s="37">
        <f t="shared" si="26"/>
        <v>68.099999999999994</v>
      </c>
      <c r="AS264" s="37">
        <f t="shared" si="26"/>
        <v>0</v>
      </c>
      <c r="AT264" s="37">
        <f t="shared" si="26"/>
        <v>0</v>
      </c>
      <c r="AU264" s="50"/>
      <c r="AV264" s="19">
        <f t="shared" si="20"/>
        <v>2208.3900000000008</v>
      </c>
    </row>
    <row r="265" spans="1:48" x14ac:dyDescent="0.25">
      <c r="A265" s="46">
        <v>44914</v>
      </c>
      <c r="B265" s="29">
        <v>231</v>
      </c>
      <c r="C265" s="30">
        <v>114</v>
      </c>
      <c r="D265" s="30">
        <v>115</v>
      </c>
      <c r="E265" s="30">
        <v>112</v>
      </c>
      <c r="F265" s="30">
        <v>15</v>
      </c>
      <c r="G265" s="30">
        <v>1200</v>
      </c>
      <c r="H265" s="30"/>
      <c r="I265" s="30"/>
      <c r="J265" s="30"/>
      <c r="K265" s="30"/>
      <c r="L265" s="28"/>
      <c r="M265" s="28"/>
      <c r="N265" s="31">
        <f t="shared" si="23"/>
        <v>1787</v>
      </c>
      <c r="O265" s="32"/>
      <c r="P265" s="32"/>
      <c r="Q265" s="32"/>
      <c r="R265" s="32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>
        <v>165.51</v>
      </c>
      <c r="AP265" s="30"/>
      <c r="AQ265" s="30"/>
      <c r="AR265" s="30"/>
      <c r="AS265" s="30"/>
      <c r="AT265" s="30"/>
      <c r="AU265" s="18">
        <f t="shared" si="24"/>
        <v>165.51</v>
      </c>
      <c r="AV265" s="19">
        <f t="shared" si="20"/>
        <v>3829.880000000001</v>
      </c>
    </row>
    <row r="266" spans="1:48" x14ac:dyDescent="0.25">
      <c r="A266" s="18"/>
      <c r="B266" s="14"/>
      <c r="C266" s="15"/>
      <c r="D266" s="15"/>
      <c r="E266" s="15"/>
      <c r="F266" s="15"/>
      <c r="G266" s="15"/>
      <c r="H266" s="15"/>
      <c r="I266" s="15"/>
      <c r="J266" s="15"/>
      <c r="K266" s="15"/>
      <c r="L266" s="18"/>
      <c r="M266" s="18"/>
      <c r="N266" s="16">
        <f t="shared" si="23"/>
        <v>0</v>
      </c>
      <c r="O266" s="17" t="s">
        <v>91</v>
      </c>
      <c r="P266" s="17"/>
      <c r="Q266" s="17"/>
      <c r="R266" s="17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>
        <v>265.85000000000002</v>
      </c>
      <c r="AP266" s="15">
        <v>3000</v>
      </c>
      <c r="AQ266" s="15"/>
      <c r="AR266" s="15"/>
      <c r="AS266" s="15"/>
      <c r="AT266" s="15"/>
      <c r="AU266" s="18">
        <f t="shared" si="24"/>
        <v>3265.85</v>
      </c>
      <c r="AV266" s="19">
        <f t="shared" ref="AV266:AV329" si="27">AV265+N266-AU266</f>
        <v>564.03000000000111</v>
      </c>
    </row>
    <row r="267" spans="1:48" x14ac:dyDescent="0.25">
      <c r="A267" s="18"/>
      <c r="B267" s="14"/>
      <c r="C267" s="15"/>
      <c r="D267" s="15"/>
      <c r="E267" s="15"/>
      <c r="F267" s="15"/>
      <c r="G267" s="15"/>
      <c r="H267" s="15"/>
      <c r="I267" s="15"/>
      <c r="J267" s="15"/>
      <c r="K267" s="15"/>
      <c r="L267" s="18"/>
      <c r="M267" s="18"/>
      <c r="N267" s="16">
        <f t="shared" si="23"/>
        <v>0</v>
      </c>
      <c r="O267" s="17"/>
      <c r="P267" s="17"/>
      <c r="Q267" s="17"/>
      <c r="R267" s="17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>
        <v>16.350000000000001</v>
      </c>
      <c r="AP267" s="15"/>
      <c r="AQ267" s="15"/>
      <c r="AR267" s="15"/>
      <c r="AS267" s="15"/>
      <c r="AT267" s="15"/>
      <c r="AU267" s="18">
        <f t="shared" si="24"/>
        <v>16.350000000000001</v>
      </c>
      <c r="AV267" s="19">
        <f t="shared" si="27"/>
        <v>547.68000000000109</v>
      </c>
    </row>
    <row r="268" spans="1:48" x14ac:dyDescent="0.25">
      <c r="A268" s="18"/>
      <c r="B268" s="14"/>
      <c r="C268" s="15"/>
      <c r="D268" s="15"/>
      <c r="E268" s="15"/>
      <c r="F268" s="15"/>
      <c r="G268" s="15"/>
      <c r="H268" s="15"/>
      <c r="I268" s="15"/>
      <c r="J268" s="15"/>
      <c r="K268" s="15"/>
      <c r="L268" s="18"/>
      <c r="M268" s="18"/>
      <c r="N268" s="16">
        <f t="shared" si="23"/>
        <v>0</v>
      </c>
      <c r="O268" s="17"/>
      <c r="P268" s="17"/>
      <c r="Q268" s="17"/>
      <c r="R268" s="17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>
        <v>20.8</v>
      </c>
      <c r="AP268" s="15"/>
      <c r="AQ268" s="15"/>
      <c r="AR268" s="15"/>
      <c r="AS268" s="15"/>
      <c r="AT268" s="15"/>
      <c r="AU268" s="18">
        <f t="shared" si="24"/>
        <v>20.8</v>
      </c>
      <c r="AV268" s="19">
        <f t="shared" si="27"/>
        <v>526.88000000000113</v>
      </c>
    </row>
    <row r="269" spans="1:48" x14ac:dyDescent="0.25">
      <c r="A269" s="13">
        <v>44921</v>
      </c>
      <c r="B269" s="14">
        <v>92</v>
      </c>
      <c r="C269" s="15">
        <v>64.5</v>
      </c>
      <c r="D269" s="15">
        <v>15</v>
      </c>
      <c r="E269" s="15"/>
      <c r="F269" s="15"/>
      <c r="G269" s="15"/>
      <c r="H269" s="15"/>
      <c r="I269" s="15"/>
      <c r="J269" s="15"/>
      <c r="K269" s="15"/>
      <c r="L269" s="18"/>
      <c r="M269" s="18"/>
      <c r="N269" s="16">
        <f t="shared" si="23"/>
        <v>171.5</v>
      </c>
      <c r="O269" s="17"/>
      <c r="P269" s="17"/>
      <c r="Q269" s="17"/>
      <c r="R269" s="17"/>
      <c r="S269" s="15"/>
      <c r="T269" s="15">
        <v>81.48</v>
      </c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>
        <v>27.19</v>
      </c>
      <c r="AP269" s="15"/>
      <c r="AQ269" s="15"/>
      <c r="AR269" s="15"/>
      <c r="AS269" s="15"/>
      <c r="AT269" s="15">
        <v>82.47</v>
      </c>
      <c r="AU269" s="18">
        <f t="shared" si="24"/>
        <v>191.14</v>
      </c>
      <c r="AV269" s="19">
        <f t="shared" si="27"/>
        <v>507.24000000000115</v>
      </c>
    </row>
    <row r="270" spans="1:48" x14ac:dyDescent="0.25">
      <c r="A270" s="18"/>
      <c r="B270" s="14"/>
      <c r="C270" s="15"/>
      <c r="D270" s="15"/>
      <c r="E270" s="15"/>
      <c r="F270" s="15"/>
      <c r="G270" s="15"/>
      <c r="H270" s="15"/>
      <c r="I270" s="15"/>
      <c r="J270" s="15"/>
      <c r="K270" s="15"/>
      <c r="L270" s="18"/>
      <c r="M270" s="18"/>
      <c r="N270" s="16">
        <f t="shared" si="23"/>
        <v>0</v>
      </c>
      <c r="O270" s="17"/>
      <c r="P270" s="17"/>
      <c r="Q270" s="17"/>
      <c r="R270" s="17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>
        <v>174.45</v>
      </c>
      <c r="AP270" s="15"/>
      <c r="AQ270" s="15"/>
      <c r="AR270" s="15"/>
      <c r="AS270" s="15"/>
      <c r="AT270" s="15"/>
      <c r="AU270" s="18">
        <f t="shared" si="24"/>
        <v>174.45</v>
      </c>
      <c r="AV270" s="19">
        <f t="shared" si="27"/>
        <v>332.79000000000116</v>
      </c>
    </row>
    <row r="271" spans="1:48" x14ac:dyDescent="0.25">
      <c r="A271" s="18"/>
      <c r="B271" s="14"/>
      <c r="C271" s="15"/>
      <c r="D271" s="15"/>
      <c r="E271" s="15"/>
      <c r="F271" s="15"/>
      <c r="G271" s="15"/>
      <c r="H271" s="15"/>
      <c r="I271" s="15"/>
      <c r="J271" s="15"/>
      <c r="K271" s="15"/>
      <c r="L271" s="18"/>
      <c r="M271" s="18"/>
      <c r="N271" s="16">
        <f t="shared" si="23"/>
        <v>0</v>
      </c>
      <c r="O271" s="17"/>
      <c r="P271" s="17"/>
      <c r="Q271" s="17"/>
      <c r="R271" s="17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>
        <v>65.900000000000006</v>
      </c>
      <c r="AP271" s="15"/>
      <c r="AQ271" s="15"/>
      <c r="AR271" s="15"/>
      <c r="AS271" s="15"/>
      <c r="AT271" s="15"/>
      <c r="AU271" s="18">
        <f t="shared" si="24"/>
        <v>65.900000000000006</v>
      </c>
      <c r="AV271" s="19">
        <f t="shared" si="27"/>
        <v>266.89000000000112</v>
      </c>
    </row>
    <row r="272" spans="1:48" x14ac:dyDescent="0.25">
      <c r="A272" s="18"/>
      <c r="B272" s="14"/>
      <c r="C272" s="15"/>
      <c r="D272" s="15"/>
      <c r="E272" s="15"/>
      <c r="F272" s="15"/>
      <c r="G272" s="15"/>
      <c r="H272" s="15"/>
      <c r="I272" s="15"/>
      <c r="J272" s="15"/>
      <c r="K272" s="15"/>
      <c r="L272" s="18"/>
      <c r="M272" s="18"/>
      <c r="N272" s="16">
        <f t="shared" si="23"/>
        <v>0</v>
      </c>
      <c r="O272" s="17"/>
      <c r="P272" s="17"/>
      <c r="Q272" s="17"/>
      <c r="R272" s="17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>
        <v>20.09</v>
      </c>
      <c r="AP272" s="15"/>
      <c r="AQ272" s="15"/>
      <c r="AR272" s="15"/>
      <c r="AS272" s="15"/>
      <c r="AT272" s="15"/>
      <c r="AU272" s="18">
        <f t="shared" si="24"/>
        <v>20.09</v>
      </c>
      <c r="AV272" s="19">
        <f t="shared" si="27"/>
        <v>246.80000000000112</v>
      </c>
    </row>
    <row r="273" spans="1:48" x14ac:dyDescent="0.25">
      <c r="A273" s="22"/>
      <c r="B273" s="23"/>
      <c r="C273" s="24"/>
      <c r="D273" s="24"/>
      <c r="E273" s="24"/>
      <c r="F273" s="24"/>
      <c r="G273" s="24"/>
      <c r="H273" s="24"/>
      <c r="I273" s="24"/>
      <c r="J273" s="24"/>
      <c r="K273" s="24"/>
      <c r="L273" s="22"/>
      <c r="M273" s="22"/>
      <c r="N273" s="25">
        <f t="shared" si="23"/>
        <v>0</v>
      </c>
      <c r="O273" s="26"/>
      <c r="P273" s="26"/>
      <c r="Q273" s="26"/>
      <c r="R273" s="26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2">
        <f t="shared" si="24"/>
        <v>0</v>
      </c>
      <c r="AV273" s="19">
        <f t="shared" si="27"/>
        <v>246.80000000000112</v>
      </c>
    </row>
    <row r="274" spans="1:48" x14ac:dyDescent="0.25">
      <c r="A274" s="37"/>
      <c r="B274" s="37">
        <f>SUM(B265:B273)</f>
        <v>323</v>
      </c>
      <c r="C274" s="37">
        <f t="shared" ref="C274:AT274" si="28">SUM(C265:C273)</f>
        <v>178.5</v>
      </c>
      <c r="D274" s="37">
        <f t="shared" si="28"/>
        <v>130</v>
      </c>
      <c r="E274" s="37">
        <f t="shared" si="28"/>
        <v>112</v>
      </c>
      <c r="F274" s="37">
        <f t="shared" si="28"/>
        <v>15</v>
      </c>
      <c r="G274" s="37">
        <f t="shared" si="28"/>
        <v>1200</v>
      </c>
      <c r="H274" s="37">
        <f t="shared" si="28"/>
        <v>0</v>
      </c>
      <c r="I274" s="37">
        <f t="shared" si="28"/>
        <v>0</v>
      </c>
      <c r="J274" s="37">
        <f t="shared" si="28"/>
        <v>0</v>
      </c>
      <c r="K274" s="37">
        <f t="shared" si="28"/>
        <v>0</v>
      </c>
      <c r="L274" s="37">
        <f t="shared" si="28"/>
        <v>0</v>
      </c>
      <c r="M274" s="37">
        <f t="shared" si="28"/>
        <v>0</v>
      </c>
      <c r="N274" s="37"/>
      <c r="O274" s="37">
        <f t="shared" si="28"/>
        <v>0</v>
      </c>
      <c r="P274" s="37">
        <f t="shared" si="28"/>
        <v>0</v>
      </c>
      <c r="Q274" s="37">
        <f t="shared" si="28"/>
        <v>0</v>
      </c>
      <c r="R274" s="37">
        <f t="shared" si="28"/>
        <v>0</v>
      </c>
      <c r="S274" s="37">
        <f t="shared" si="28"/>
        <v>0</v>
      </c>
      <c r="T274" s="37">
        <f t="shared" si="28"/>
        <v>81.48</v>
      </c>
      <c r="U274" s="37">
        <f t="shared" si="28"/>
        <v>0</v>
      </c>
      <c r="V274" s="37">
        <f t="shared" si="28"/>
        <v>0</v>
      </c>
      <c r="W274" s="37">
        <f t="shared" si="28"/>
        <v>0</v>
      </c>
      <c r="X274" s="37">
        <f t="shared" si="28"/>
        <v>0</v>
      </c>
      <c r="Y274" s="37">
        <f t="shared" si="28"/>
        <v>0</v>
      </c>
      <c r="Z274" s="37">
        <f t="shared" si="28"/>
        <v>0</v>
      </c>
      <c r="AA274" s="37">
        <f t="shared" si="28"/>
        <v>0</v>
      </c>
      <c r="AB274" s="37">
        <f t="shared" si="28"/>
        <v>0</v>
      </c>
      <c r="AC274" s="37">
        <f t="shared" si="28"/>
        <v>0</v>
      </c>
      <c r="AD274" s="37">
        <f t="shared" si="28"/>
        <v>0</v>
      </c>
      <c r="AE274" s="37">
        <f t="shared" si="28"/>
        <v>0</v>
      </c>
      <c r="AF274" s="37">
        <f t="shared" si="28"/>
        <v>0</v>
      </c>
      <c r="AG274" s="37">
        <f t="shared" si="28"/>
        <v>0</v>
      </c>
      <c r="AH274" s="37">
        <f t="shared" si="28"/>
        <v>0</v>
      </c>
      <c r="AI274" s="37">
        <f t="shared" si="28"/>
        <v>0</v>
      </c>
      <c r="AJ274" s="37">
        <f t="shared" si="28"/>
        <v>0</v>
      </c>
      <c r="AK274" s="37">
        <f t="shared" si="28"/>
        <v>0</v>
      </c>
      <c r="AL274" s="37">
        <f t="shared" si="28"/>
        <v>0</v>
      </c>
      <c r="AM274" s="37">
        <f t="shared" si="28"/>
        <v>0</v>
      </c>
      <c r="AN274" s="37">
        <f t="shared" si="28"/>
        <v>0</v>
      </c>
      <c r="AO274" s="37">
        <f t="shared" si="28"/>
        <v>756.1400000000001</v>
      </c>
      <c r="AP274" s="37">
        <f t="shared" si="28"/>
        <v>3000</v>
      </c>
      <c r="AQ274" s="37">
        <f t="shared" si="28"/>
        <v>0</v>
      </c>
      <c r="AR274" s="37">
        <f t="shared" si="28"/>
        <v>0</v>
      </c>
      <c r="AS274" s="37">
        <f t="shared" si="28"/>
        <v>0</v>
      </c>
      <c r="AT274" s="37">
        <f t="shared" si="28"/>
        <v>82.47</v>
      </c>
      <c r="AU274" s="37"/>
      <c r="AV274" s="19">
        <f t="shared" si="27"/>
        <v>246.80000000000112</v>
      </c>
    </row>
    <row r="275" spans="1:48" x14ac:dyDescent="0.25">
      <c r="A275" s="28"/>
      <c r="B275" s="29"/>
      <c r="C275" s="30"/>
      <c r="D275" s="30"/>
      <c r="E275" s="30"/>
      <c r="F275" s="30"/>
      <c r="G275" s="30"/>
      <c r="H275" s="30"/>
      <c r="I275" s="30"/>
      <c r="J275" s="30"/>
      <c r="K275" s="30"/>
      <c r="L275" s="28"/>
      <c r="M275" s="28"/>
      <c r="N275" s="31">
        <f t="shared" si="23"/>
        <v>0</v>
      </c>
      <c r="O275" s="32"/>
      <c r="P275" s="32"/>
      <c r="Q275" s="32"/>
      <c r="R275" s="32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28">
        <f t="shared" si="24"/>
        <v>0</v>
      </c>
      <c r="AV275" s="19">
        <f t="shared" si="27"/>
        <v>246.80000000000112</v>
      </c>
    </row>
    <row r="276" spans="1:48" x14ac:dyDescent="0.25">
      <c r="A276" s="18"/>
      <c r="B276" s="14">
        <f>B35+B56+B85+B108+B149+B183+B198+B218+B235+B255+B264+B274</f>
        <v>10546.550000000001</v>
      </c>
      <c r="C276" s="14">
        <f t="shared" ref="C276:AU276" si="29">C35+C56+C85+C108+C149+C183+C198+C218+C235+C255+C264+C274</f>
        <v>3320.5</v>
      </c>
      <c r="D276" s="14">
        <f t="shared" si="29"/>
        <v>2880</v>
      </c>
      <c r="E276" s="14">
        <f t="shared" si="29"/>
        <v>2696</v>
      </c>
      <c r="F276" s="14">
        <f t="shared" si="29"/>
        <v>998</v>
      </c>
      <c r="G276" s="14">
        <f t="shared" si="29"/>
        <v>7583.75</v>
      </c>
      <c r="H276" s="14">
        <f t="shared" si="29"/>
        <v>462</v>
      </c>
      <c r="I276" s="14">
        <f t="shared" si="29"/>
        <v>1944.6</v>
      </c>
      <c r="J276" s="14">
        <f t="shared" si="29"/>
        <v>1874.55</v>
      </c>
      <c r="K276" s="14">
        <f t="shared" si="29"/>
        <v>132</v>
      </c>
      <c r="L276" s="14">
        <f t="shared" si="29"/>
        <v>5510</v>
      </c>
      <c r="M276" s="14">
        <f t="shared" si="29"/>
        <v>8069</v>
      </c>
      <c r="N276" s="14">
        <f t="shared" si="29"/>
        <v>29721.85</v>
      </c>
      <c r="O276" s="14">
        <f t="shared" si="29"/>
        <v>26618.85</v>
      </c>
      <c r="P276" s="14">
        <f t="shared" si="29"/>
        <v>0</v>
      </c>
      <c r="Q276" s="14">
        <f t="shared" si="29"/>
        <v>0</v>
      </c>
      <c r="R276" s="14">
        <f t="shared" si="29"/>
        <v>0</v>
      </c>
      <c r="S276" s="14">
        <f t="shared" si="29"/>
        <v>670</v>
      </c>
      <c r="T276" s="14">
        <f t="shared" si="29"/>
        <v>96.48</v>
      </c>
      <c r="U276" s="14">
        <f t="shared" si="29"/>
        <v>32</v>
      </c>
      <c r="V276" s="14">
        <f t="shared" si="29"/>
        <v>0</v>
      </c>
      <c r="W276" s="14">
        <f t="shared" si="29"/>
        <v>0</v>
      </c>
      <c r="X276" s="14">
        <f t="shared" si="29"/>
        <v>112</v>
      </c>
      <c r="Y276" s="14">
        <f t="shared" si="29"/>
        <v>78.97</v>
      </c>
      <c r="Z276" s="14">
        <f t="shared" si="29"/>
        <v>0</v>
      </c>
      <c r="AA276" s="14">
        <f t="shared" si="29"/>
        <v>0</v>
      </c>
      <c r="AB276" s="14">
        <f t="shared" si="29"/>
        <v>0</v>
      </c>
      <c r="AC276" s="14">
        <f t="shared" si="29"/>
        <v>0</v>
      </c>
      <c r="AD276" s="14">
        <f t="shared" si="29"/>
        <v>145</v>
      </c>
      <c r="AE276" s="14">
        <f t="shared" si="29"/>
        <v>1266.95</v>
      </c>
      <c r="AF276" s="14">
        <f t="shared" si="29"/>
        <v>78.27</v>
      </c>
      <c r="AG276" s="14">
        <f t="shared" si="29"/>
        <v>0</v>
      </c>
      <c r="AH276" s="14">
        <f t="shared" si="29"/>
        <v>0</v>
      </c>
      <c r="AI276" s="14">
        <f t="shared" si="29"/>
        <v>0</v>
      </c>
      <c r="AJ276" s="14">
        <f t="shared" si="29"/>
        <v>0</v>
      </c>
      <c r="AK276" s="14">
        <f t="shared" si="29"/>
        <v>645</v>
      </c>
      <c r="AL276" s="14">
        <f t="shared" si="29"/>
        <v>0</v>
      </c>
      <c r="AM276" s="14">
        <f t="shared" si="29"/>
        <v>0</v>
      </c>
      <c r="AN276" s="14">
        <f t="shared" si="29"/>
        <v>0</v>
      </c>
      <c r="AO276" s="14">
        <f t="shared" si="29"/>
        <v>3297.5400000000009</v>
      </c>
      <c r="AP276" s="14">
        <f t="shared" si="29"/>
        <v>9600</v>
      </c>
      <c r="AQ276" s="14">
        <f t="shared" si="29"/>
        <v>0</v>
      </c>
      <c r="AR276" s="14">
        <f t="shared" si="29"/>
        <v>200.07000000000002</v>
      </c>
      <c r="AS276" s="14">
        <f t="shared" si="29"/>
        <v>0</v>
      </c>
      <c r="AT276" s="14">
        <f t="shared" si="29"/>
        <v>243.42</v>
      </c>
      <c r="AU276" s="14">
        <f t="shared" si="29"/>
        <v>27042.42</v>
      </c>
      <c r="AV276" s="19">
        <f t="shared" si="27"/>
        <v>2926.2300000000032</v>
      </c>
    </row>
    <row r="277" spans="1:48" x14ac:dyDescent="0.25">
      <c r="A277" s="18"/>
      <c r="B277" s="14"/>
      <c r="C277" s="15"/>
      <c r="D277" s="15"/>
      <c r="E277" s="15"/>
      <c r="F277" s="15"/>
      <c r="G277" s="15"/>
      <c r="H277" s="15"/>
      <c r="I277" s="15"/>
      <c r="J277" s="15"/>
      <c r="K277" s="15"/>
      <c r="L277" s="18"/>
      <c r="M277" s="18"/>
      <c r="N277" s="16">
        <f t="shared" si="23"/>
        <v>0</v>
      </c>
      <c r="O277" s="17"/>
      <c r="P277" s="17"/>
      <c r="Q277" s="17"/>
      <c r="R277" s="17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8">
        <f t="shared" si="24"/>
        <v>0</v>
      </c>
      <c r="AV277" s="19">
        <f t="shared" si="27"/>
        <v>2926.2300000000032</v>
      </c>
    </row>
    <row r="278" spans="1:48" x14ac:dyDescent="0.25">
      <c r="A278" s="18"/>
      <c r="B278" s="14"/>
      <c r="C278" s="15"/>
      <c r="D278" s="15"/>
      <c r="E278" s="15"/>
      <c r="F278" s="15"/>
      <c r="G278" s="15"/>
      <c r="H278" s="15"/>
      <c r="I278" s="15"/>
      <c r="J278" s="15"/>
      <c r="K278" s="15"/>
      <c r="L278" s="18"/>
      <c r="M278" s="18"/>
      <c r="N278" s="16">
        <f t="shared" si="23"/>
        <v>0</v>
      </c>
      <c r="O278" s="17"/>
      <c r="P278" s="17"/>
      <c r="Q278" s="17"/>
      <c r="R278" s="17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8">
        <f t="shared" si="24"/>
        <v>0</v>
      </c>
      <c r="AV278" s="19">
        <f t="shared" si="27"/>
        <v>2926.2300000000032</v>
      </c>
    </row>
    <row r="279" spans="1:48" x14ac:dyDescent="0.25">
      <c r="A279" s="18"/>
      <c r="B279" s="14"/>
      <c r="C279" s="15"/>
      <c r="D279" s="15"/>
      <c r="E279" s="15"/>
      <c r="F279" s="15"/>
      <c r="G279" s="15"/>
      <c r="H279" s="15"/>
      <c r="I279" s="15"/>
      <c r="J279" s="15"/>
      <c r="K279" s="15"/>
      <c r="L279" s="18"/>
      <c r="M279" s="18"/>
      <c r="N279" s="16">
        <f t="shared" si="23"/>
        <v>0</v>
      </c>
      <c r="O279" s="17"/>
      <c r="P279" s="17"/>
      <c r="Q279" s="17"/>
      <c r="R279" s="17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8">
        <f t="shared" si="24"/>
        <v>0</v>
      </c>
      <c r="AV279" s="19">
        <f t="shared" si="27"/>
        <v>2926.2300000000032</v>
      </c>
    </row>
    <row r="280" spans="1:48" x14ac:dyDescent="0.25">
      <c r="A280" s="18"/>
      <c r="B280" s="14"/>
      <c r="C280" s="15"/>
      <c r="D280" s="15"/>
      <c r="E280" s="15"/>
      <c r="F280" s="15"/>
      <c r="G280" s="15"/>
      <c r="H280" s="15"/>
      <c r="I280" s="15"/>
      <c r="J280" s="15"/>
      <c r="K280" s="15"/>
      <c r="L280" s="18"/>
      <c r="M280" s="18"/>
      <c r="N280" s="16">
        <f t="shared" si="23"/>
        <v>0</v>
      </c>
      <c r="O280" s="17"/>
      <c r="P280" s="17"/>
      <c r="Q280" s="17"/>
      <c r="R280" s="17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8">
        <f t="shared" si="24"/>
        <v>0</v>
      </c>
      <c r="AV280" s="19">
        <f t="shared" si="27"/>
        <v>2926.2300000000032</v>
      </c>
    </row>
    <row r="281" spans="1:48" x14ac:dyDescent="0.25">
      <c r="A281" s="18"/>
      <c r="B281" s="14"/>
      <c r="C281" s="15"/>
      <c r="D281" s="15"/>
      <c r="E281" s="15"/>
      <c r="F281" s="15"/>
      <c r="G281" s="15"/>
      <c r="H281" s="15"/>
      <c r="I281" s="15"/>
      <c r="J281" s="15"/>
      <c r="K281" s="15"/>
      <c r="L281" s="18"/>
      <c r="M281" s="18"/>
      <c r="N281" s="16">
        <f t="shared" si="23"/>
        <v>0</v>
      </c>
      <c r="O281" s="17"/>
      <c r="P281" s="17"/>
      <c r="Q281" s="17"/>
      <c r="R281" s="17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8">
        <f t="shared" si="24"/>
        <v>0</v>
      </c>
      <c r="AV281" s="19">
        <f t="shared" si="27"/>
        <v>2926.2300000000032</v>
      </c>
    </row>
    <row r="282" spans="1:48" x14ac:dyDescent="0.25">
      <c r="A282" s="18"/>
      <c r="B282" s="14"/>
      <c r="C282" s="15"/>
      <c r="D282" s="15"/>
      <c r="E282" s="15"/>
      <c r="F282" s="15"/>
      <c r="G282" s="15"/>
      <c r="H282" s="15"/>
      <c r="I282" s="15"/>
      <c r="J282" s="15"/>
      <c r="K282" s="15"/>
      <c r="L282" s="18"/>
      <c r="M282" s="18"/>
      <c r="N282" s="16">
        <f t="shared" si="23"/>
        <v>0</v>
      </c>
      <c r="O282" s="17"/>
      <c r="P282" s="17"/>
      <c r="Q282" s="17"/>
      <c r="R282" s="17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8">
        <f t="shared" si="24"/>
        <v>0</v>
      </c>
      <c r="AV282" s="19">
        <f t="shared" si="27"/>
        <v>2926.2300000000032</v>
      </c>
    </row>
    <row r="283" spans="1:48" x14ac:dyDescent="0.25">
      <c r="A283" s="18"/>
      <c r="B283" s="14"/>
      <c r="C283" s="15"/>
      <c r="D283" s="15"/>
      <c r="E283" s="15"/>
      <c r="F283" s="15"/>
      <c r="G283" s="15"/>
      <c r="H283" s="15"/>
      <c r="I283" s="15"/>
      <c r="J283" s="15"/>
      <c r="K283" s="15"/>
      <c r="L283" s="18"/>
      <c r="M283" s="18"/>
      <c r="N283" s="16">
        <f t="shared" si="23"/>
        <v>0</v>
      </c>
      <c r="O283" s="17"/>
      <c r="P283" s="17"/>
      <c r="Q283" s="17"/>
      <c r="R283" s="17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8">
        <f t="shared" si="24"/>
        <v>0</v>
      </c>
      <c r="AV283" s="19">
        <f t="shared" si="27"/>
        <v>2926.2300000000032</v>
      </c>
    </row>
    <row r="284" spans="1:48" x14ac:dyDescent="0.25">
      <c r="A284" s="18"/>
      <c r="B284" s="14"/>
      <c r="C284" s="15"/>
      <c r="D284" s="15"/>
      <c r="E284" s="15"/>
      <c r="F284" s="15"/>
      <c r="G284" s="15"/>
      <c r="H284" s="15"/>
      <c r="I284" s="15"/>
      <c r="J284" s="15"/>
      <c r="K284" s="15"/>
      <c r="L284" s="18"/>
      <c r="M284" s="18"/>
      <c r="N284" s="16">
        <f t="shared" si="23"/>
        <v>0</v>
      </c>
      <c r="O284" s="17"/>
      <c r="P284" s="17"/>
      <c r="Q284" s="17"/>
      <c r="R284" s="17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8">
        <f t="shared" si="24"/>
        <v>0</v>
      </c>
      <c r="AV284" s="19">
        <f t="shared" si="27"/>
        <v>2926.2300000000032</v>
      </c>
    </row>
    <row r="285" spans="1:48" x14ac:dyDescent="0.25">
      <c r="A285" s="18"/>
      <c r="B285" s="14"/>
      <c r="C285" s="15"/>
      <c r="D285" s="15"/>
      <c r="E285" s="15"/>
      <c r="F285" s="15"/>
      <c r="G285" s="15"/>
      <c r="H285" s="15"/>
      <c r="I285" s="15"/>
      <c r="J285" s="15"/>
      <c r="K285" s="15"/>
      <c r="L285" s="18"/>
      <c r="M285" s="18"/>
      <c r="N285" s="16">
        <f t="shared" si="23"/>
        <v>0</v>
      </c>
      <c r="O285" s="17"/>
      <c r="P285" s="17"/>
      <c r="Q285" s="17"/>
      <c r="R285" s="17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8">
        <f t="shared" si="24"/>
        <v>0</v>
      </c>
      <c r="AV285" s="19">
        <f t="shared" si="27"/>
        <v>2926.2300000000032</v>
      </c>
    </row>
    <row r="286" spans="1:48" x14ac:dyDescent="0.25">
      <c r="A286" s="18"/>
      <c r="B286" s="14"/>
      <c r="C286" s="15"/>
      <c r="D286" s="15"/>
      <c r="E286" s="15"/>
      <c r="F286" s="15"/>
      <c r="G286" s="15"/>
      <c r="H286" s="15"/>
      <c r="I286" s="15"/>
      <c r="J286" s="15"/>
      <c r="K286" s="15"/>
      <c r="L286" s="18"/>
      <c r="M286" s="18"/>
      <c r="N286" s="16">
        <f t="shared" si="23"/>
        <v>0</v>
      </c>
      <c r="O286" s="17"/>
      <c r="P286" s="17"/>
      <c r="Q286" s="17"/>
      <c r="R286" s="17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8">
        <f t="shared" si="24"/>
        <v>0</v>
      </c>
      <c r="AV286" s="19">
        <f t="shared" si="27"/>
        <v>2926.2300000000032</v>
      </c>
    </row>
    <row r="287" spans="1:48" x14ac:dyDescent="0.25">
      <c r="A287" s="18"/>
      <c r="B287" s="14"/>
      <c r="C287" s="15"/>
      <c r="D287" s="15"/>
      <c r="E287" s="15"/>
      <c r="F287" s="15"/>
      <c r="G287" s="15"/>
      <c r="H287" s="15"/>
      <c r="I287" s="15"/>
      <c r="J287" s="15"/>
      <c r="K287" s="15"/>
      <c r="L287" s="18"/>
      <c r="M287" s="18"/>
      <c r="N287" s="16">
        <f t="shared" si="23"/>
        <v>0</v>
      </c>
      <c r="O287" s="17"/>
      <c r="P287" s="17"/>
      <c r="Q287" s="17"/>
      <c r="R287" s="17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8">
        <f t="shared" si="24"/>
        <v>0</v>
      </c>
      <c r="AV287" s="19">
        <f t="shared" si="27"/>
        <v>2926.2300000000032</v>
      </c>
    </row>
    <row r="288" spans="1:48" x14ac:dyDescent="0.25">
      <c r="A288" s="18"/>
      <c r="B288" s="14"/>
      <c r="C288" s="15"/>
      <c r="D288" s="15"/>
      <c r="E288" s="15"/>
      <c r="F288" s="15"/>
      <c r="G288" s="15"/>
      <c r="H288" s="15"/>
      <c r="I288" s="15"/>
      <c r="J288" s="15"/>
      <c r="K288" s="15"/>
      <c r="L288" s="18"/>
      <c r="M288" s="18"/>
      <c r="N288" s="16">
        <f t="shared" si="23"/>
        <v>0</v>
      </c>
      <c r="O288" s="17"/>
      <c r="P288" s="17"/>
      <c r="Q288" s="17"/>
      <c r="R288" s="17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8">
        <f t="shared" si="24"/>
        <v>0</v>
      </c>
      <c r="AV288" s="19">
        <f t="shared" si="27"/>
        <v>2926.2300000000032</v>
      </c>
    </row>
    <row r="289" spans="1:48" x14ac:dyDescent="0.25">
      <c r="A289" s="18"/>
      <c r="B289" s="14"/>
      <c r="C289" s="15"/>
      <c r="D289" s="15"/>
      <c r="E289" s="15"/>
      <c r="F289" s="15"/>
      <c r="G289" s="15"/>
      <c r="H289" s="15"/>
      <c r="I289" s="15"/>
      <c r="J289" s="15"/>
      <c r="K289" s="15"/>
      <c r="L289" s="18"/>
      <c r="M289" s="18"/>
      <c r="N289" s="16">
        <f t="shared" si="23"/>
        <v>0</v>
      </c>
      <c r="O289" s="17"/>
      <c r="P289" s="17"/>
      <c r="Q289" s="17"/>
      <c r="R289" s="17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8">
        <f t="shared" si="24"/>
        <v>0</v>
      </c>
      <c r="AV289" s="19">
        <f t="shared" si="27"/>
        <v>2926.2300000000032</v>
      </c>
    </row>
    <row r="290" spans="1:48" x14ac:dyDescent="0.25">
      <c r="A290" s="18"/>
      <c r="B290" s="14"/>
      <c r="C290" s="15"/>
      <c r="D290" s="15"/>
      <c r="E290" s="15"/>
      <c r="F290" s="15"/>
      <c r="G290" s="15"/>
      <c r="H290" s="15"/>
      <c r="I290" s="15"/>
      <c r="J290" s="15"/>
      <c r="K290" s="15"/>
      <c r="L290" s="18"/>
      <c r="M290" s="18"/>
      <c r="N290" s="16">
        <f t="shared" si="23"/>
        <v>0</v>
      </c>
      <c r="O290" s="17"/>
      <c r="P290" s="17"/>
      <c r="Q290" s="17"/>
      <c r="R290" s="17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8">
        <f t="shared" si="24"/>
        <v>0</v>
      </c>
      <c r="AV290" s="19">
        <f t="shared" si="27"/>
        <v>2926.2300000000032</v>
      </c>
    </row>
    <row r="291" spans="1:48" x14ac:dyDescent="0.25">
      <c r="A291" s="18"/>
      <c r="B291" s="14"/>
      <c r="C291" s="15"/>
      <c r="D291" s="15"/>
      <c r="E291" s="15"/>
      <c r="F291" s="15"/>
      <c r="G291" s="15"/>
      <c r="H291" s="15"/>
      <c r="I291" s="15"/>
      <c r="J291" s="15"/>
      <c r="K291" s="15"/>
      <c r="L291" s="18"/>
      <c r="M291" s="18"/>
      <c r="N291" s="16">
        <f t="shared" si="23"/>
        <v>0</v>
      </c>
      <c r="O291" s="17"/>
      <c r="P291" s="17"/>
      <c r="Q291" s="17"/>
      <c r="R291" s="17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8">
        <f t="shared" si="24"/>
        <v>0</v>
      </c>
      <c r="AV291" s="19">
        <f t="shared" si="27"/>
        <v>2926.2300000000032</v>
      </c>
    </row>
    <row r="292" spans="1:48" x14ac:dyDescent="0.25">
      <c r="A292" s="18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8"/>
      <c r="M292" s="18"/>
      <c r="N292" s="16">
        <f t="shared" si="23"/>
        <v>0</v>
      </c>
      <c r="O292" s="17"/>
      <c r="P292" s="17"/>
      <c r="Q292" s="17"/>
      <c r="R292" s="17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8">
        <f t="shared" si="24"/>
        <v>0</v>
      </c>
      <c r="AV292" s="19">
        <f t="shared" si="27"/>
        <v>2926.2300000000032</v>
      </c>
    </row>
    <row r="293" spans="1:48" x14ac:dyDescent="0.25">
      <c r="A293" s="18"/>
      <c r="B293" s="14"/>
      <c r="C293" s="15"/>
      <c r="D293" s="15"/>
      <c r="E293" s="15"/>
      <c r="F293" s="15"/>
      <c r="G293" s="15"/>
      <c r="H293" s="15"/>
      <c r="I293" s="15"/>
      <c r="J293" s="15"/>
      <c r="K293" s="15"/>
      <c r="L293" s="18"/>
      <c r="M293" s="18"/>
      <c r="N293" s="16">
        <f t="shared" si="23"/>
        <v>0</v>
      </c>
      <c r="O293" s="17"/>
      <c r="P293" s="17"/>
      <c r="Q293" s="17"/>
      <c r="R293" s="17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8">
        <f t="shared" si="24"/>
        <v>0</v>
      </c>
      <c r="AV293" s="19">
        <f t="shared" si="27"/>
        <v>2926.2300000000032</v>
      </c>
    </row>
    <row r="294" spans="1:48" x14ac:dyDescent="0.25">
      <c r="A294" s="18"/>
      <c r="B294" s="14"/>
      <c r="C294" s="15"/>
      <c r="D294" s="15"/>
      <c r="E294" s="15"/>
      <c r="F294" s="15"/>
      <c r="G294" s="15"/>
      <c r="H294" s="15"/>
      <c r="I294" s="15"/>
      <c r="J294" s="15"/>
      <c r="K294" s="15"/>
      <c r="L294" s="18"/>
      <c r="M294" s="18"/>
      <c r="N294" s="16">
        <f t="shared" si="23"/>
        <v>0</v>
      </c>
      <c r="O294" s="17"/>
      <c r="P294" s="17"/>
      <c r="Q294" s="17"/>
      <c r="R294" s="17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8">
        <f t="shared" si="24"/>
        <v>0</v>
      </c>
      <c r="AV294" s="19">
        <f t="shared" si="27"/>
        <v>2926.2300000000032</v>
      </c>
    </row>
    <row r="295" spans="1:48" x14ac:dyDescent="0.25">
      <c r="A295" s="18"/>
      <c r="B295" s="14"/>
      <c r="C295" s="15"/>
      <c r="D295" s="15"/>
      <c r="E295" s="15"/>
      <c r="F295" s="15"/>
      <c r="G295" s="15"/>
      <c r="H295" s="15"/>
      <c r="I295" s="15"/>
      <c r="J295" s="15"/>
      <c r="K295" s="15"/>
      <c r="L295" s="18"/>
      <c r="M295" s="18"/>
      <c r="N295" s="16">
        <f t="shared" si="23"/>
        <v>0</v>
      </c>
      <c r="O295" s="17"/>
      <c r="P295" s="17"/>
      <c r="Q295" s="17"/>
      <c r="R295" s="17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8">
        <f t="shared" si="24"/>
        <v>0</v>
      </c>
      <c r="AV295" s="19">
        <f t="shared" si="27"/>
        <v>2926.2300000000032</v>
      </c>
    </row>
    <row r="296" spans="1:48" x14ac:dyDescent="0.25">
      <c r="A296" s="18"/>
      <c r="B296" s="14"/>
      <c r="C296" s="15"/>
      <c r="D296" s="15"/>
      <c r="E296" s="15"/>
      <c r="F296" s="15"/>
      <c r="G296" s="15"/>
      <c r="H296" s="15"/>
      <c r="I296" s="15"/>
      <c r="J296" s="15"/>
      <c r="K296" s="15"/>
      <c r="L296" s="18"/>
      <c r="M296" s="18"/>
      <c r="N296" s="16">
        <f t="shared" si="23"/>
        <v>0</v>
      </c>
      <c r="O296" s="17"/>
      <c r="P296" s="17"/>
      <c r="Q296" s="17"/>
      <c r="R296" s="17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8">
        <f t="shared" si="24"/>
        <v>0</v>
      </c>
      <c r="AV296" s="19">
        <f t="shared" si="27"/>
        <v>2926.2300000000032</v>
      </c>
    </row>
    <row r="297" spans="1:48" x14ac:dyDescent="0.25">
      <c r="A297" s="18"/>
      <c r="B297" s="14"/>
      <c r="C297" s="15"/>
      <c r="D297" s="15"/>
      <c r="E297" s="15"/>
      <c r="F297" s="15"/>
      <c r="G297" s="15"/>
      <c r="H297" s="15"/>
      <c r="I297" s="15"/>
      <c r="J297" s="15"/>
      <c r="K297" s="15"/>
      <c r="L297" s="18"/>
      <c r="M297" s="18"/>
      <c r="N297" s="16">
        <f t="shared" si="23"/>
        <v>0</v>
      </c>
      <c r="O297" s="17"/>
      <c r="P297" s="17"/>
      <c r="Q297" s="17"/>
      <c r="R297" s="17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8">
        <f t="shared" si="24"/>
        <v>0</v>
      </c>
      <c r="AV297" s="19">
        <f t="shared" si="27"/>
        <v>2926.2300000000032</v>
      </c>
    </row>
    <row r="298" spans="1:48" x14ac:dyDescent="0.25">
      <c r="A298" s="18"/>
      <c r="B298" s="14"/>
      <c r="C298" s="15"/>
      <c r="D298" s="15"/>
      <c r="E298" s="15"/>
      <c r="F298" s="15"/>
      <c r="G298" s="15"/>
      <c r="H298" s="15"/>
      <c r="I298" s="15"/>
      <c r="J298" s="15"/>
      <c r="K298" s="15"/>
      <c r="L298" s="18"/>
      <c r="M298" s="18"/>
      <c r="N298" s="16">
        <f t="shared" si="23"/>
        <v>0</v>
      </c>
      <c r="O298" s="17"/>
      <c r="P298" s="17"/>
      <c r="Q298" s="17"/>
      <c r="R298" s="17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8">
        <f t="shared" si="24"/>
        <v>0</v>
      </c>
      <c r="AV298" s="19">
        <f t="shared" si="27"/>
        <v>2926.2300000000032</v>
      </c>
    </row>
    <row r="299" spans="1:48" x14ac:dyDescent="0.25">
      <c r="A299" s="18"/>
      <c r="B299" s="14"/>
      <c r="C299" s="15"/>
      <c r="D299" s="15"/>
      <c r="E299" s="15"/>
      <c r="F299" s="15"/>
      <c r="G299" s="15"/>
      <c r="H299" s="15"/>
      <c r="I299" s="15"/>
      <c r="J299" s="15"/>
      <c r="K299" s="15"/>
      <c r="L299" s="18"/>
      <c r="M299" s="18"/>
      <c r="N299" s="16">
        <f t="shared" si="23"/>
        <v>0</v>
      </c>
      <c r="O299" s="17"/>
      <c r="P299" s="17"/>
      <c r="Q299" s="17"/>
      <c r="R299" s="17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8">
        <f t="shared" si="24"/>
        <v>0</v>
      </c>
      <c r="AV299" s="19">
        <f t="shared" si="27"/>
        <v>2926.2300000000032</v>
      </c>
    </row>
    <row r="300" spans="1:48" x14ac:dyDescent="0.25">
      <c r="A300" s="18"/>
      <c r="B300" s="14"/>
      <c r="C300" s="15"/>
      <c r="D300" s="15"/>
      <c r="E300" s="15"/>
      <c r="F300" s="15"/>
      <c r="G300" s="15"/>
      <c r="H300" s="15"/>
      <c r="I300" s="15"/>
      <c r="J300" s="15"/>
      <c r="K300" s="15"/>
      <c r="L300" s="18"/>
      <c r="M300" s="18"/>
      <c r="N300" s="16">
        <f t="shared" si="23"/>
        <v>0</v>
      </c>
      <c r="O300" s="17"/>
      <c r="P300" s="17"/>
      <c r="Q300" s="17"/>
      <c r="R300" s="17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8">
        <f t="shared" si="24"/>
        <v>0</v>
      </c>
      <c r="AV300" s="19">
        <f t="shared" si="27"/>
        <v>2926.2300000000032</v>
      </c>
    </row>
    <row r="301" spans="1:48" x14ac:dyDescent="0.25">
      <c r="A301" s="18"/>
      <c r="B301" s="14"/>
      <c r="C301" s="15"/>
      <c r="D301" s="15"/>
      <c r="E301" s="15"/>
      <c r="F301" s="15"/>
      <c r="G301" s="15"/>
      <c r="H301" s="15"/>
      <c r="I301" s="15"/>
      <c r="J301" s="15"/>
      <c r="K301" s="15"/>
      <c r="L301" s="18"/>
      <c r="M301" s="18"/>
      <c r="N301" s="16">
        <f t="shared" si="23"/>
        <v>0</v>
      </c>
      <c r="O301" s="17"/>
      <c r="P301" s="17"/>
      <c r="Q301" s="17"/>
      <c r="R301" s="17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8">
        <f t="shared" si="24"/>
        <v>0</v>
      </c>
      <c r="AV301" s="19">
        <f t="shared" si="27"/>
        <v>2926.2300000000032</v>
      </c>
    </row>
    <row r="302" spans="1:48" x14ac:dyDescent="0.25">
      <c r="A302" s="18"/>
      <c r="B302" s="14"/>
      <c r="C302" s="15"/>
      <c r="D302" s="15"/>
      <c r="E302" s="15"/>
      <c r="F302" s="15"/>
      <c r="G302" s="15"/>
      <c r="H302" s="15"/>
      <c r="I302" s="15"/>
      <c r="J302" s="15"/>
      <c r="K302" s="15"/>
      <c r="L302" s="18"/>
      <c r="M302" s="18"/>
      <c r="N302" s="16">
        <f t="shared" si="23"/>
        <v>0</v>
      </c>
      <c r="O302" s="17"/>
      <c r="P302" s="17"/>
      <c r="Q302" s="17"/>
      <c r="R302" s="17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8">
        <f t="shared" si="24"/>
        <v>0</v>
      </c>
      <c r="AV302" s="19">
        <f t="shared" si="27"/>
        <v>2926.2300000000032</v>
      </c>
    </row>
    <row r="303" spans="1:48" x14ac:dyDescent="0.25">
      <c r="A303" s="18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8"/>
      <c r="M303" s="18"/>
      <c r="N303" s="16">
        <f t="shared" si="23"/>
        <v>0</v>
      </c>
      <c r="O303" s="17"/>
      <c r="P303" s="17"/>
      <c r="Q303" s="17"/>
      <c r="R303" s="17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8">
        <f t="shared" si="24"/>
        <v>0</v>
      </c>
      <c r="AV303" s="19">
        <f t="shared" si="27"/>
        <v>2926.2300000000032</v>
      </c>
    </row>
    <row r="304" spans="1:48" x14ac:dyDescent="0.25">
      <c r="A304" s="18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8"/>
      <c r="M304" s="18"/>
      <c r="N304" s="16">
        <f t="shared" si="23"/>
        <v>0</v>
      </c>
      <c r="O304" s="17"/>
      <c r="P304" s="17"/>
      <c r="Q304" s="17"/>
      <c r="R304" s="17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8">
        <f t="shared" si="24"/>
        <v>0</v>
      </c>
      <c r="AV304" s="19">
        <f t="shared" si="27"/>
        <v>2926.2300000000032</v>
      </c>
    </row>
    <row r="305" spans="1:48" x14ac:dyDescent="0.25">
      <c r="A305" s="18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8"/>
      <c r="M305" s="18"/>
      <c r="N305" s="16">
        <f t="shared" si="23"/>
        <v>0</v>
      </c>
      <c r="O305" s="17"/>
      <c r="P305" s="17"/>
      <c r="Q305" s="17"/>
      <c r="R305" s="17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8">
        <f t="shared" si="24"/>
        <v>0</v>
      </c>
      <c r="AV305" s="19">
        <f t="shared" si="27"/>
        <v>2926.2300000000032</v>
      </c>
    </row>
    <row r="306" spans="1:48" x14ac:dyDescent="0.25">
      <c r="A306" s="18"/>
      <c r="B306" s="14"/>
      <c r="C306" s="15"/>
      <c r="D306" s="15"/>
      <c r="E306" s="15"/>
      <c r="F306" s="15"/>
      <c r="G306" s="15"/>
      <c r="H306" s="15"/>
      <c r="I306" s="15"/>
      <c r="J306" s="15"/>
      <c r="K306" s="15"/>
      <c r="L306" s="18"/>
      <c r="M306" s="18"/>
      <c r="N306" s="16">
        <f t="shared" si="23"/>
        <v>0</v>
      </c>
      <c r="O306" s="17"/>
      <c r="P306" s="17"/>
      <c r="Q306" s="17"/>
      <c r="R306" s="17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8">
        <f t="shared" si="24"/>
        <v>0</v>
      </c>
      <c r="AV306" s="19">
        <f t="shared" si="27"/>
        <v>2926.2300000000032</v>
      </c>
    </row>
    <row r="307" spans="1:48" x14ac:dyDescent="0.25">
      <c r="A307" s="18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8"/>
      <c r="M307" s="18"/>
      <c r="N307" s="16">
        <f t="shared" si="23"/>
        <v>0</v>
      </c>
      <c r="O307" s="17"/>
      <c r="P307" s="17"/>
      <c r="Q307" s="17"/>
      <c r="R307" s="17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8">
        <f t="shared" si="24"/>
        <v>0</v>
      </c>
      <c r="AV307" s="19">
        <f t="shared" si="27"/>
        <v>2926.2300000000032</v>
      </c>
    </row>
    <row r="308" spans="1:48" x14ac:dyDescent="0.25">
      <c r="A308" s="18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8"/>
      <c r="M308" s="18"/>
      <c r="N308" s="16">
        <f t="shared" si="23"/>
        <v>0</v>
      </c>
      <c r="O308" s="17"/>
      <c r="P308" s="17"/>
      <c r="Q308" s="17"/>
      <c r="R308" s="17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8">
        <f t="shared" si="24"/>
        <v>0</v>
      </c>
      <c r="AV308" s="19">
        <f t="shared" si="27"/>
        <v>2926.2300000000032</v>
      </c>
    </row>
    <row r="309" spans="1:48" x14ac:dyDescent="0.25">
      <c r="A309" s="18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8"/>
      <c r="M309" s="18"/>
      <c r="N309" s="16">
        <f t="shared" si="23"/>
        <v>0</v>
      </c>
      <c r="O309" s="17"/>
      <c r="P309" s="17"/>
      <c r="Q309" s="17"/>
      <c r="R309" s="17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8">
        <f t="shared" si="24"/>
        <v>0</v>
      </c>
      <c r="AV309" s="19">
        <f t="shared" si="27"/>
        <v>2926.2300000000032</v>
      </c>
    </row>
    <row r="310" spans="1:48" x14ac:dyDescent="0.25">
      <c r="A310" s="18"/>
      <c r="B310" s="14"/>
      <c r="C310" s="15"/>
      <c r="D310" s="15"/>
      <c r="E310" s="15"/>
      <c r="F310" s="15"/>
      <c r="G310" s="15"/>
      <c r="H310" s="15"/>
      <c r="I310" s="15"/>
      <c r="J310" s="15"/>
      <c r="K310" s="15"/>
      <c r="L310" s="18"/>
      <c r="M310" s="18"/>
      <c r="N310" s="16">
        <f t="shared" si="23"/>
        <v>0</v>
      </c>
      <c r="O310" s="17"/>
      <c r="P310" s="17"/>
      <c r="Q310" s="17"/>
      <c r="R310" s="17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8">
        <f t="shared" si="24"/>
        <v>0</v>
      </c>
      <c r="AV310" s="19">
        <f t="shared" si="27"/>
        <v>2926.2300000000032</v>
      </c>
    </row>
    <row r="311" spans="1:48" x14ac:dyDescent="0.25">
      <c r="A311" s="18"/>
      <c r="B311" s="14"/>
      <c r="C311" s="15"/>
      <c r="D311" s="15"/>
      <c r="E311" s="15"/>
      <c r="F311" s="15"/>
      <c r="G311" s="15"/>
      <c r="H311" s="15"/>
      <c r="I311" s="15"/>
      <c r="J311" s="15"/>
      <c r="K311" s="15"/>
      <c r="L311" s="18"/>
      <c r="M311" s="18"/>
      <c r="N311" s="16">
        <f t="shared" si="23"/>
        <v>0</v>
      </c>
      <c r="O311" s="17"/>
      <c r="P311" s="17"/>
      <c r="Q311" s="17"/>
      <c r="R311" s="17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8">
        <f t="shared" si="24"/>
        <v>0</v>
      </c>
      <c r="AV311" s="19">
        <f t="shared" si="27"/>
        <v>2926.2300000000032</v>
      </c>
    </row>
    <row r="312" spans="1:48" x14ac:dyDescent="0.25">
      <c r="A312" s="18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8"/>
      <c r="M312" s="18"/>
      <c r="N312" s="16">
        <f t="shared" si="23"/>
        <v>0</v>
      </c>
      <c r="O312" s="17"/>
      <c r="P312" s="17"/>
      <c r="Q312" s="17"/>
      <c r="R312" s="17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8">
        <f t="shared" si="24"/>
        <v>0</v>
      </c>
      <c r="AV312" s="19">
        <f t="shared" si="27"/>
        <v>2926.2300000000032</v>
      </c>
    </row>
    <row r="313" spans="1:48" x14ac:dyDescent="0.25">
      <c r="A313" s="18"/>
      <c r="B313" s="14"/>
      <c r="C313" s="15"/>
      <c r="D313" s="15"/>
      <c r="E313" s="15"/>
      <c r="F313" s="15"/>
      <c r="G313" s="15"/>
      <c r="H313" s="15"/>
      <c r="I313" s="15"/>
      <c r="J313" s="15"/>
      <c r="K313" s="15"/>
      <c r="L313" s="18"/>
      <c r="M313" s="18"/>
      <c r="N313" s="16">
        <f t="shared" ref="N313:N345" si="30">SUM(B313:M313)</f>
        <v>0</v>
      </c>
      <c r="O313" s="17"/>
      <c r="P313" s="17"/>
      <c r="Q313" s="17"/>
      <c r="R313" s="17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8">
        <f t="shared" ref="AU313:AU345" si="31">SUM(O313:AT313)</f>
        <v>0</v>
      </c>
      <c r="AV313" s="19">
        <f t="shared" si="27"/>
        <v>2926.2300000000032</v>
      </c>
    </row>
    <row r="314" spans="1:48" x14ac:dyDescent="0.25">
      <c r="A314" s="18"/>
      <c r="B314" s="14"/>
      <c r="C314" s="15"/>
      <c r="D314" s="15"/>
      <c r="E314" s="15"/>
      <c r="F314" s="15"/>
      <c r="G314" s="15"/>
      <c r="H314" s="15"/>
      <c r="I314" s="15"/>
      <c r="J314" s="15"/>
      <c r="K314" s="15"/>
      <c r="L314" s="18"/>
      <c r="M314" s="18"/>
      <c r="N314" s="16">
        <f t="shared" si="30"/>
        <v>0</v>
      </c>
      <c r="O314" s="17"/>
      <c r="P314" s="17"/>
      <c r="Q314" s="17"/>
      <c r="R314" s="17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8">
        <f t="shared" si="31"/>
        <v>0</v>
      </c>
      <c r="AV314" s="19">
        <f t="shared" si="27"/>
        <v>2926.2300000000032</v>
      </c>
    </row>
    <row r="315" spans="1:48" x14ac:dyDescent="0.25">
      <c r="A315" s="18"/>
      <c r="B315" s="14"/>
      <c r="C315" s="15"/>
      <c r="D315" s="15"/>
      <c r="E315" s="15"/>
      <c r="F315" s="15"/>
      <c r="G315" s="15"/>
      <c r="H315" s="15"/>
      <c r="I315" s="15"/>
      <c r="J315" s="15"/>
      <c r="K315" s="15"/>
      <c r="L315" s="18"/>
      <c r="M315" s="18"/>
      <c r="N315" s="16">
        <f t="shared" si="30"/>
        <v>0</v>
      </c>
      <c r="O315" s="17"/>
      <c r="P315" s="17"/>
      <c r="Q315" s="17"/>
      <c r="R315" s="17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8">
        <f t="shared" si="31"/>
        <v>0</v>
      </c>
      <c r="AV315" s="19">
        <f t="shared" si="27"/>
        <v>2926.2300000000032</v>
      </c>
    </row>
    <row r="316" spans="1:48" x14ac:dyDescent="0.25">
      <c r="A316" s="18"/>
      <c r="B316" s="14"/>
      <c r="C316" s="15"/>
      <c r="D316" s="15"/>
      <c r="E316" s="15"/>
      <c r="F316" s="15"/>
      <c r="G316" s="15"/>
      <c r="H316" s="15"/>
      <c r="I316" s="15"/>
      <c r="J316" s="15"/>
      <c r="K316" s="15"/>
      <c r="L316" s="18"/>
      <c r="M316" s="18"/>
      <c r="N316" s="16">
        <f t="shared" si="30"/>
        <v>0</v>
      </c>
      <c r="O316" s="17"/>
      <c r="P316" s="17"/>
      <c r="Q316" s="17"/>
      <c r="R316" s="17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8">
        <f t="shared" si="31"/>
        <v>0</v>
      </c>
      <c r="AV316" s="19">
        <f t="shared" si="27"/>
        <v>2926.2300000000032</v>
      </c>
    </row>
    <row r="317" spans="1:48" x14ac:dyDescent="0.25">
      <c r="A317" s="18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8"/>
      <c r="M317" s="18"/>
      <c r="N317" s="16">
        <f t="shared" si="30"/>
        <v>0</v>
      </c>
      <c r="O317" s="17"/>
      <c r="P317" s="17"/>
      <c r="Q317" s="17"/>
      <c r="R317" s="17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8">
        <f t="shared" si="31"/>
        <v>0</v>
      </c>
      <c r="AV317" s="19">
        <f t="shared" si="27"/>
        <v>2926.2300000000032</v>
      </c>
    </row>
    <row r="318" spans="1:48" x14ac:dyDescent="0.25">
      <c r="A318" s="18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8"/>
      <c r="M318" s="18"/>
      <c r="N318" s="16">
        <f t="shared" si="30"/>
        <v>0</v>
      </c>
      <c r="O318" s="17"/>
      <c r="P318" s="17"/>
      <c r="Q318" s="17"/>
      <c r="R318" s="17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8">
        <f t="shared" si="31"/>
        <v>0</v>
      </c>
      <c r="AV318" s="19">
        <f t="shared" si="27"/>
        <v>2926.2300000000032</v>
      </c>
    </row>
    <row r="319" spans="1:48" x14ac:dyDescent="0.25">
      <c r="A319" s="18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8"/>
      <c r="M319" s="18"/>
      <c r="N319" s="16">
        <f t="shared" si="30"/>
        <v>0</v>
      </c>
      <c r="O319" s="17"/>
      <c r="P319" s="17"/>
      <c r="Q319" s="17"/>
      <c r="R319" s="17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8">
        <f t="shared" si="31"/>
        <v>0</v>
      </c>
      <c r="AV319" s="19">
        <f t="shared" si="27"/>
        <v>2926.2300000000032</v>
      </c>
    </row>
    <row r="320" spans="1:48" x14ac:dyDescent="0.25">
      <c r="A320" s="18"/>
      <c r="B320" s="14"/>
      <c r="C320" s="15"/>
      <c r="D320" s="15"/>
      <c r="E320" s="15"/>
      <c r="F320" s="15"/>
      <c r="G320" s="15"/>
      <c r="H320" s="15"/>
      <c r="I320" s="15"/>
      <c r="J320" s="15"/>
      <c r="K320" s="15"/>
      <c r="L320" s="18"/>
      <c r="M320" s="18"/>
      <c r="N320" s="16">
        <f t="shared" si="30"/>
        <v>0</v>
      </c>
      <c r="O320" s="17"/>
      <c r="P320" s="17"/>
      <c r="Q320" s="17"/>
      <c r="R320" s="17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8">
        <f t="shared" si="31"/>
        <v>0</v>
      </c>
      <c r="AV320" s="19">
        <f t="shared" si="27"/>
        <v>2926.2300000000032</v>
      </c>
    </row>
    <row r="321" spans="1:48" x14ac:dyDescent="0.25">
      <c r="A321" s="18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8"/>
      <c r="M321" s="18"/>
      <c r="N321" s="16">
        <f t="shared" si="30"/>
        <v>0</v>
      </c>
      <c r="O321" s="17"/>
      <c r="P321" s="17"/>
      <c r="Q321" s="17"/>
      <c r="R321" s="17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8">
        <f t="shared" si="31"/>
        <v>0</v>
      </c>
      <c r="AV321" s="19">
        <f t="shared" si="27"/>
        <v>2926.2300000000032</v>
      </c>
    </row>
    <row r="322" spans="1:48" x14ac:dyDescent="0.25">
      <c r="A322" s="18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8"/>
      <c r="M322" s="18"/>
      <c r="N322" s="16">
        <f t="shared" si="30"/>
        <v>0</v>
      </c>
      <c r="O322" s="17"/>
      <c r="P322" s="17"/>
      <c r="Q322" s="17"/>
      <c r="R322" s="17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8">
        <f t="shared" si="31"/>
        <v>0</v>
      </c>
      <c r="AV322" s="19">
        <f t="shared" si="27"/>
        <v>2926.2300000000032</v>
      </c>
    </row>
    <row r="323" spans="1:48" x14ac:dyDescent="0.25">
      <c r="A323" s="18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8"/>
      <c r="M323" s="18"/>
      <c r="N323" s="16">
        <f t="shared" si="30"/>
        <v>0</v>
      </c>
      <c r="O323" s="17"/>
      <c r="P323" s="17"/>
      <c r="Q323" s="17"/>
      <c r="R323" s="17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8">
        <f t="shared" si="31"/>
        <v>0</v>
      </c>
      <c r="AV323" s="19">
        <f t="shared" si="27"/>
        <v>2926.2300000000032</v>
      </c>
    </row>
    <row r="324" spans="1:48" x14ac:dyDescent="0.25">
      <c r="A324" s="18"/>
      <c r="B324" s="14"/>
      <c r="C324" s="15"/>
      <c r="D324" s="15"/>
      <c r="E324" s="15"/>
      <c r="F324" s="15"/>
      <c r="G324" s="15"/>
      <c r="H324" s="15"/>
      <c r="I324" s="15"/>
      <c r="J324" s="15"/>
      <c r="K324" s="15"/>
      <c r="L324" s="18"/>
      <c r="M324" s="18"/>
      <c r="N324" s="16">
        <f t="shared" si="30"/>
        <v>0</v>
      </c>
      <c r="O324" s="17"/>
      <c r="P324" s="17"/>
      <c r="Q324" s="17"/>
      <c r="R324" s="17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8">
        <f t="shared" si="31"/>
        <v>0</v>
      </c>
      <c r="AV324" s="19">
        <f t="shared" si="27"/>
        <v>2926.2300000000032</v>
      </c>
    </row>
    <row r="325" spans="1:48" x14ac:dyDescent="0.25">
      <c r="A325" s="18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8"/>
      <c r="M325" s="18"/>
      <c r="N325" s="16">
        <f t="shared" si="30"/>
        <v>0</v>
      </c>
      <c r="O325" s="17"/>
      <c r="P325" s="17"/>
      <c r="Q325" s="17"/>
      <c r="R325" s="17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8">
        <f t="shared" si="31"/>
        <v>0</v>
      </c>
      <c r="AV325" s="19">
        <f t="shared" si="27"/>
        <v>2926.2300000000032</v>
      </c>
    </row>
    <row r="326" spans="1:48" x14ac:dyDescent="0.25">
      <c r="A326" s="18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8"/>
      <c r="M326" s="18"/>
      <c r="N326" s="16">
        <f t="shared" si="30"/>
        <v>0</v>
      </c>
      <c r="O326" s="17"/>
      <c r="P326" s="17"/>
      <c r="Q326" s="17"/>
      <c r="R326" s="17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8">
        <f t="shared" si="31"/>
        <v>0</v>
      </c>
      <c r="AV326" s="19">
        <f t="shared" si="27"/>
        <v>2926.2300000000032</v>
      </c>
    </row>
    <row r="327" spans="1:48" x14ac:dyDescent="0.25">
      <c r="A327" s="18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8"/>
      <c r="M327" s="18"/>
      <c r="N327" s="16">
        <f t="shared" si="30"/>
        <v>0</v>
      </c>
      <c r="O327" s="17"/>
      <c r="P327" s="17"/>
      <c r="Q327" s="17"/>
      <c r="R327" s="17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8">
        <f t="shared" si="31"/>
        <v>0</v>
      </c>
      <c r="AV327" s="19">
        <f t="shared" si="27"/>
        <v>2926.2300000000032</v>
      </c>
    </row>
    <row r="328" spans="1:48" x14ac:dyDescent="0.25">
      <c r="A328" s="18"/>
      <c r="B328" s="14"/>
      <c r="C328" s="15"/>
      <c r="D328" s="15"/>
      <c r="E328" s="15"/>
      <c r="F328" s="15"/>
      <c r="G328" s="15"/>
      <c r="H328" s="15"/>
      <c r="I328" s="15"/>
      <c r="J328" s="15"/>
      <c r="K328" s="15"/>
      <c r="L328" s="18"/>
      <c r="M328" s="18"/>
      <c r="N328" s="16">
        <f t="shared" si="30"/>
        <v>0</v>
      </c>
      <c r="O328" s="17"/>
      <c r="P328" s="17"/>
      <c r="Q328" s="17"/>
      <c r="R328" s="17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8">
        <f t="shared" si="31"/>
        <v>0</v>
      </c>
      <c r="AV328" s="19">
        <f t="shared" si="27"/>
        <v>2926.2300000000032</v>
      </c>
    </row>
    <row r="329" spans="1:48" x14ac:dyDescent="0.25">
      <c r="A329" s="18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8"/>
      <c r="M329" s="18"/>
      <c r="N329" s="16">
        <f t="shared" si="30"/>
        <v>0</v>
      </c>
      <c r="O329" s="17"/>
      <c r="P329" s="17"/>
      <c r="Q329" s="17"/>
      <c r="R329" s="17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8">
        <f t="shared" si="31"/>
        <v>0</v>
      </c>
      <c r="AV329" s="19">
        <f t="shared" si="27"/>
        <v>2926.2300000000032</v>
      </c>
    </row>
    <row r="330" spans="1:48" x14ac:dyDescent="0.25">
      <c r="A330" s="18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8"/>
      <c r="M330" s="18"/>
      <c r="N330" s="16">
        <f t="shared" si="30"/>
        <v>0</v>
      </c>
      <c r="O330" s="17"/>
      <c r="P330" s="17"/>
      <c r="Q330" s="17"/>
      <c r="R330" s="17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8">
        <f t="shared" si="31"/>
        <v>0</v>
      </c>
      <c r="AV330" s="19">
        <f t="shared" ref="AV330" si="32">AV329+N330-AU330</f>
        <v>2926.2300000000032</v>
      </c>
    </row>
    <row r="331" spans="1:48" x14ac:dyDescent="0.25">
      <c r="A331" s="18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8"/>
      <c r="M331" s="18"/>
      <c r="N331" s="16">
        <f t="shared" si="30"/>
        <v>0</v>
      </c>
      <c r="O331" s="17"/>
      <c r="P331" s="17"/>
      <c r="Q331" s="17"/>
      <c r="R331" s="17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8">
        <f t="shared" si="31"/>
        <v>0</v>
      </c>
      <c r="AV331" s="19">
        <f t="shared" ref="AV331:AV332" si="33">AV330+N331-AU331</f>
        <v>2926.2300000000032</v>
      </c>
    </row>
    <row r="332" spans="1:48" x14ac:dyDescent="0.25">
      <c r="A332" s="18"/>
      <c r="B332" s="14"/>
      <c r="C332" s="15"/>
      <c r="D332" s="15"/>
      <c r="E332" s="15"/>
      <c r="F332" s="15"/>
      <c r="G332" s="15"/>
      <c r="H332" s="15"/>
      <c r="I332" s="15"/>
      <c r="J332" s="15"/>
      <c r="K332" s="15"/>
      <c r="L332" s="18"/>
      <c r="M332" s="18"/>
      <c r="N332" s="16">
        <f t="shared" si="30"/>
        <v>0</v>
      </c>
      <c r="O332" s="17"/>
      <c r="P332" s="17"/>
      <c r="Q332" s="17"/>
      <c r="R332" s="17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8">
        <f t="shared" si="31"/>
        <v>0</v>
      </c>
      <c r="AV332" s="19">
        <f t="shared" si="33"/>
        <v>2926.2300000000032</v>
      </c>
    </row>
    <row r="333" spans="1:48" x14ac:dyDescent="0.25">
      <c r="A333" s="18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8"/>
      <c r="M333" s="18"/>
      <c r="N333" s="16">
        <f t="shared" si="30"/>
        <v>0</v>
      </c>
      <c r="O333" s="17"/>
      <c r="P333" s="17"/>
      <c r="Q333" s="17"/>
      <c r="R333" s="17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8">
        <f t="shared" si="31"/>
        <v>0</v>
      </c>
      <c r="AV333" s="33">
        <v>22.83</v>
      </c>
    </row>
    <row r="334" spans="1:48" x14ac:dyDescent="0.25">
      <c r="A334" s="18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8"/>
      <c r="M334" s="18"/>
      <c r="N334" s="16">
        <f t="shared" si="30"/>
        <v>0</v>
      </c>
      <c r="O334" s="17"/>
      <c r="P334" s="17"/>
      <c r="Q334" s="17"/>
      <c r="R334" s="17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8">
        <f t="shared" si="31"/>
        <v>0</v>
      </c>
      <c r="AV334" s="19">
        <f t="shared" ref="AV334:AV346" si="34">AV333+N334-AU334</f>
        <v>22.83</v>
      </c>
    </row>
    <row r="335" spans="1:48" x14ac:dyDescent="0.25">
      <c r="A335" s="18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8"/>
      <c r="M335" s="18"/>
      <c r="N335" s="16">
        <f t="shared" si="30"/>
        <v>0</v>
      </c>
      <c r="O335" s="17"/>
      <c r="P335" s="17"/>
      <c r="Q335" s="17"/>
      <c r="R335" s="17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8">
        <f t="shared" si="31"/>
        <v>0</v>
      </c>
      <c r="AV335" s="19">
        <f t="shared" si="34"/>
        <v>22.83</v>
      </c>
    </row>
    <row r="336" spans="1:48" x14ac:dyDescent="0.25">
      <c r="A336" s="18"/>
      <c r="B336" s="14"/>
      <c r="C336" s="15"/>
      <c r="D336" s="15"/>
      <c r="E336" s="15"/>
      <c r="F336" s="15"/>
      <c r="G336" s="15"/>
      <c r="H336" s="15"/>
      <c r="I336" s="15"/>
      <c r="J336" s="15"/>
      <c r="K336" s="15"/>
      <c r="L336" s="18"/>
      <c r="M336" s="18"/>
      <c r="N336" s="16">
        <f t="shared" si="30"/>
        <v>0</v>
      </c>
      <c r="O336" s="17"/>
      <c r="P336" s="17"/>
      <c r="Q336" s="17"/>
      <c r="R336" s="17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8">
        <f t="shared" si="31"/>
        <v>0</v>
      </c>
      <c r="AV336" s="19">
        <f t="shared" si="34"/>
        <v>22.83</v>
      </c>
    </row>
    <row r="337" spans="1:48" x14ac:dyDescent="0.25">
      <c r="A337" s="18"/>
      <c r="B337" s="14"/>
      <c r="C337" s="15"/>
      <c r="D337" s="15"/>
      <c r="E337" s="15"/>
      <c r="F337" s="15"/>
      <c r="G337" s="15"/>
      <c r="H337" s="15"/>
      <c r="I337" s="15"/>
      <c r="J337" s="15"/>
      <c r="K337" s="15"/>
      <c r="L337" s="18"/>
      <c r="M337" s="18"/>
      <c r="N337" s="16">
        <f t="shared" si="30"/>
        <v>0</v>
      </c>
      <c r="O337" s="17"/>
      <c r="P337" s="17"/>
      <c r="Q337" s="17"/>
      <c r="R337" s="17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8">
        <f t="shared" si="31"/>
        <v>0</v>
      </c>
      <c r="AV337" s="19">
        <f t="shared" si="34"/>
        <v>22.83</v>
      </c>
    </row>
    <row r="338" spans="1:48" x14ac:dyDescent="0.25">
      <c r="A338" s="18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8"/>
      <c r="M338" s="18"/>
      <c r="N338" s="16">
        <f t="shared" si="30"/>
        <v>0</v>
      </c>
      <c r="O338" s="17"/>
      <c r="P338" s="17"/>
      <c r="Q338" s="17"/>
      <c r="R338" s="17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8">
        <f t="shared" si="31"/>
        <v>0</v>
      </c>
      <c r="AV338" s="33">
        <v>23.83</v>
      </c>
    </row>
    <row r="339" spans="1:48" x14ac:dyDescent="0.25">
      <c r="A339" s="18"/>
      <c r="B339" s="14"/>
      <c r="C339" s="15"/>
      <c r="D339" s="15"/>
      <c r="E339" s="15"/>
      <c r="F339" s="15"/>
      <c r="G339" s="15"/>
      <c r="H339" s="15"/>
      <c r="I339" s="15"/>
      <c r="J339" s="15"/>
      <c r="K339" s="15"/>
      <c r="L339" s="18"/>
      <c r="M339" s="18"/>
      <c r="N339" s="16">
        <f t="shared" si="30"/>
        <v>0</v>
      </c>
      <c r="O339" s="17"/>
      <c r="P339" s="17"/>
      <c r="Q339" s="17"/>
      <c r="R339" s="17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8">
        <f t="shared" si="31"/>
        <v>0</v>
      </c>
      <c r="AV339" s="19">
        <f t="shared" si="34"/>
        <v>23.83</v>
      </c>
    </row>
    <row r="340" spans="1:48" x14ac:dyDescent="0.25">
      <c r="A340" s="18"/>
      <c r="B340" s="14"/>
      <c r="C340" s="15"/>
      <c r="D340" s="15"/>
      <c r="E340" s="15"/>
      <c r="F340" s="15"/>
      <c r="G340" s="15"/>
      <c r="H340" s="15"/>
      <c r="I340" s="15"/>
      <c r="J340" s="15"/>
      <c r="K340" s="15"/>
      <c r="L340" s="18"/>
      <c r="M340" s="18"/>
      <c r="N340" s="16">
        <f t="shared" si="30"/>
        <v>0</v>
      </c>
      <c r="O340" s="17"/>
      <c r="P340" s="17"/>
      <c r="Q340" s="17"/>
      <c r="R340" s="17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8">
        <f t="shared" si="31"/>
        <v>0</v>
      </c>
      <c r="AV340" s="19">
        <f t="shared" si="34"/>
        <v>23.83</v>
      </c>
    </row>
    <row r="341" spans="1:48" x14ac:dyDescent="0.25">
      <c r="A341" s="18"/>
      <c r="B341" s="14"/>
      <c r="C341" s="15"/>
      <c r="D341" s="15"/>
      <c r="E341" s="15"/>
      <c r="F341" s="15"/>
      <c r="G341" s="15"/>
      <c r="H341" s="15"/>
      <c r="I341" s="15"/>
      <c r="J341" s="15"/>
      <c r="K341" s="15"/>
      <c r="L341" s="18"/>
      <c r="M341" s="18"/>
      <c r="N341" s="16">
        <f t="shared" si="30"/>
        <v>0</v>
      </c>
      <c r="O341" s="17"/>
      <c r="P341" s="17"/>
      <c r="Q341" s="17"/>
      <c r="R341" s="17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8">
        <f t="shared" si="31"/>
        <v>0</v>
      </c>
      <c r="AV341" s="19">
        <f t="shared" si="34"/>
        <v>23.83</v>
      </c>
    </row>
    <row r="342" spans="1:48" x14ac:dyDescent="0.25">
      <c r="A342" s="18"/>
      <c r="B342" s="14"/>
      <c r="C342" s="15"/>
      <c r="D342" s="15"/>
      <c r="E342" s="15"/>
      <c r="F342" s="15"/>
      <c r="G342" s="15"/>
      <c r="H342" s="15"/>
      <c r="I342" s="15"/>
      <c r="J342" s="15"/>
      <c r="K342" s="15"/>
      <c r="L342" s="18"/>
      <c r="M342" s="18"/>
      <c r="N342" s="16">
        <f t="shared" si="30"/>
        <v>0</v>
      </c>
      <c r="O342" s="17"/>
      <c r="P342" s="17"/>
      <c r="Q342" s="17"/>
      <c r="R342" s="17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8">
        <f t="shared" si="31"/>
        <v>0</v>
      </c>
      <c r="AV342" s="19">
        <f t="shared" si="34"/>
        <v>23.83</v>
      </c>
    </row>
    <row r="343" spans="1:48" x14ac:dyDescent="0.25">
      <c r="A343" s="18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8"/>
      <c r="M343" s="18"/>
      <c r="N343" s="16">
        <f t="shared" si="30"/>
        <v>0</v>
      </c>
      <c r="O343" s="17"/>
      <c r="P343" s="17"/>
      <c r="Q343" s="17"/>
      <c r="R343" s="17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8">
        <f t="shared" si="31"/>
        <v>0</v>
      </c>
      <c r="AV343" s="33">
        <v>24.83</v>
      </c>
    </row>
    <row r="344" spans="1:48" x14ac:dyDescent="0.25">
      <c r="A344" s="18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8"/>
      <c r="M344" s="18"/>
      <c r="N344" s="16">
        <f t="shared" si="30"/>
        <v>0</v>
      </c>
      <c r="O344" s="17"/>
      <c r="P344" s="17"/>
      <c r="Q344" s="17"/>
      <c r="R344" s="17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8">
        <f t="shared" si="31"/>
        <v>0</v>
      </c>
      <c r="AV344" s="19">
        <f t="shared" si="34"/>
        <v>24.83</v>
      </c>
    </row>
    <row r="345" spans="1:48" x14ac:dyDescent="0.25">
      <c r="A345" s="18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8"/>
      <c r="M345" s="18"/>
      <c r="N345" s="16">
        <f t="shared" si="30"/>
        <v>0</v>
      </c>
      <c r="O345" s="17"/>
      <c r="P345" s="17"/>
      <c r="Q345" s="17"/>
      <c r="R345" s="17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8">
        <f t="shared" si="31"/>
        <v>0</v>
      </c>
      <c r="AV345" s="19">
        <f t="shared" si="34"/>
        <v>24.83</v>
      </c>
    </row>
    <row r="346" spans="1:48" x14ac:dyDescent="0.25">
      <c r="AV346" s="19">
        <f t="shared" si="34"/>
        <v>24.83</v>
      </c>
    </row>
  </sheetData>
  <mergeCells count="6">
    <mergeCell ref="K3:O3"/>
    <mergeCell ref="B4:N5"/>
    <mergeCell ref="O4:AU4"/>
    <mergeCell ref="AV4:AV6"/>
    <mergeCell ref="T5:W5"/>
    <mergeCell ref="AK5:AL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ACF0-0FCB-4E76-8ECD-85282F3C2584}">
  <dimension ref="A3:D71"/>
  <sheetViews>
    <sheetView topLeftCell="A19" workbookViewId="0">
      <selection activeCell="B28" sqref="B28:B30"/>
    </sheetView>
  </sheetViews>
  <sheetFormatPr defaultRowHeight="15" x14ac:dyDescent="0.25"/>
  <cols>
    <col min="3" max="3" width="24.42578125" customWidth="1"/>
    <col min="4" max="4" width="45" customWidth="1"/>
  </cols>
  <sheetData>
    <row r="3" spans="1:4" x14ac:dyDescent="0.25">
      <c r="A3" s="41" t="s">
        <v>3</v>
      </c>
      <c r="B3" s="41" t="s">
        <v>35</v>
      </c>
      <c r="C3" s="41" t="s">
        <v>36</v>
      </c>
      <c r="D3" s="41" t="s">
        <v>37</v>
      </c>
    </row>
    <row r="4" spans="1:4" x14ac:dyDescent="0.25">
      <c r="A4" s="39">
        <v>44198</v>
      </c>
      <c r="B4" s="5">
        <v>50</v>
      </c>
      <c r="C4" s="5" t="s">
        <v>38</v>
      </c>
      <c r="D4" s="5"/>
    </row>
    <row r="5" spans="1:4" x14ac:dyDescent="0.25">
      <c r="A5" s="40">
        <v>44217</v>
      </c>
      <c r="B5" s="6">
        <v>4500</v>
      </c>
      <c r="C5" s="6" t="s">
        <v>42</v>
      </c>
      <c r="D5" s="6"/>
    </row>
    <row r="6" spans="1:4" x14ac:dyDescent="0.25">
      <c r="A6" s="40">
        <v>44250</v>
      </c>
      <c r="B6" s="6">
        <v>2000</v>
      </c>
      <c r="C6" s="6" t="s">
        <v>43</v>
      </c>
      <c r="D6" s="6"/>
    </row>
    <row r="7" spans="1:4" x14ac:dyDescent="0.25">
      <c r="A7" s="40">
        <v>44274</v>
      </c>
      <c r="B7" s="6">
        <v>132</v>
      </c>
      <c r="C7" s="6" t="s">
        <v>38</v>
      </c>
      <c r="D7" s="6"/>
    </row>
    <row r="8" spans="1:4" x14ac:dyDescent="0.25">
      <c r="A8" s="40">
        <v>44285</v>
      </c>
      <c r="B8" s="6">
        <v>3000</v>
      </c>
      <c r="C8" s="6" t="s">
        <v>46</v>
      </c>
      <c r="D8" s="6"/>
    </row>
    <row r="9" spans="1:4" x14ac:dyDescent="0.25">
      <c r="A9" s="40">
        <v>44301</v>
      </c>
      <c r="B9" s="6">
        <v>132</v>
      </c>
      <c r="C9" s="6" t="s">
        <v>38</v>
      </c>
      <c r="D9" s="6"/>
    </row>
    <row r="10" spans="1:4" x14ac:dyDescent="0.25">
      <c r="A10" s="40">
        <v>44307</v>
      </c>
      <c r="B10" s="6">
        <v>132</v>
      </c>
      <c r="C10" s="6" t="s">
        <v>38</v>
      </c>
      <c r="D10" s="6"/>
    </row>
    <row r="11" spans="1:4" x14ac:dyDescent="0.25">
      <c r="A11" s="40">
        <v>44321</v>
      </c>
      <c r="B11" s="6">
        <v>2200</v>
      </c>
      <c r="C11" s="6" t="s">
        <v>47</v>
      </c>
      <c r="D11" s="6"/>
    </row>
    <row r="12" spans="1:4" x14ac:dyDescent="0.25">
      <c r="A12" s="40">
        <v>44335</v>
      </c>
      <c r="B12" s="6">
        <v>361.4</v>
      </c>
      <c r="C12" s="6" t="s">
        <v>48</v>
      </c>
      <c r="D12" s="6"/>
    </row>
    <row r="13" spans="1:4" x14ac:dyDescent="0.25">
      <c r="A13" s="40">
        <v>44354</v>
      </c>
      <c r="B13" s="6">
        <v>10800</v>
      </c>
      <c r="C13" s="6" t="s">
        <v>49</v>
      </c>
      <c r="D13" s="6"/>
    </row>
    <row r="14" spans="1:4" x14ac:dyDescent="0.25">
      <c r="A14" s="40">
        <v>44354</v>
      </c>
      <c r="B14" s="6">
        <v>9291.49</v>
      </c>
      <c r="C14" s="6" t="s">
        <v>50</v>
      </c>
      <c r="D14" s="6"/>
    </row>
    <row r="15" spans="1:4" x14ac:dyDescent="0.25">
      <c r="A15" s="40">
        <v>44369</v>
      </c>
      <c r="B15" s="6">
        <v>2549.0700000000002</v>
      </c>
      <c r="C15" s="6" t="s">
        <v>52</v>
      </c>
      <c r="D15" s="6"/>
    </row>
    <row r="16" spans="1:4" x14ac:dyDescent="0.25">
      <c r="A16" s="40">
        <v>44370</v>
      </c>
      <c r="B16" s="6">
        <v>399</v>
      </c>
      <c r="C16" s="6" t="s">
        <v>53</v>
      </c>
      <c r="D16" s="6"/>
    </row>
    <row r="17" spans="1:4" x14ac:dyDescent="0.25">
      <c r="A17" s="40">
        <v>44763</v>
      </c>
      <c r="B17" s="6">
        <v>1022.52</v>
      </c>
      <c r="C17" s="6" t="s">
        <v>82</v>
      </c>
      <c r="D17" s="6"/>
    </row>
    <row r="18" spans="1:4" x14ac:dyDescent="0.25">
      <c r="A18" s="40">
        <v>44763</v>
      </c>
      <c r="B18" s="6">
        <v>205.03</v>
      </c>
      <c r="C18" s="6" t="s">
        <v>83</v>
      </c>
      <c r="D18" s="6"/>
    </row>
    <row r="19" spans="1:4" x14ac:dyDescent="0.25">
      <c r="A19" s="40">
        <v>44770</v>
      </c>
      <c r="B19" s="6">
        <v>384.99</v>
      </c>
      <c r="C19" s="6" t="s">
        <v>84</v>
      </c>
      <c r="D19" s="6"/>
    </row>
    <row r="20" spans="1:4" x14ac:dyDescent="0.25">
      <c r="A20" s="40">
        <v>44882</v>
      </c>
      <c r="B20" s="6">
        <v>2600</v>
      </c>
      <c r="C20" s="6" t="s">
        <v>90</v>
      </c>
      <c r="D20" s="6"/>
    </row>
    <row r="21" spans="1:4" x14ac:dyDescent="0.25">
      <c r="A21" s="40"/>
      <c r="B21" s="6"/>
      <c r="C21" s="6"/>
      <c r="D21" s="6"/>
    </row>
    <row r="22" spans="1:4" x14ac:dyDescent="0.25">
      <c r="A22" s="40"/>
      <c r="B22" s="6"/>
      <c r="C22" s="6"/>
      <c r="D22" s="6"/>
    </row>
    <row r="23" spans="1:4" x14ac:dyDescent="0.25">
      <c r="A23" s="40"/>
      <c r="B23" s="6"/>
      <c r="C23" s="6"/>
      <c r="D23" s="6"/>
    </row>
    <row r="24" spans="1:4" x14ac:dyDescent="0.25">
      <c r="A24" s="40"/>
      <c r="B24" s="6"/>
      <c r="C24" s="6"/>
      <c r="D24" s="6"/>
    </row>
    <row r="25" spans="1:4" x14ac:dyDescent="0.25">
      <c r="A25" s="40"/>
      <c r="B25" s="6"/>
      <c r="C25" s="6"/>
      <c r="D25" s="6"/>
    </row>
    <row r="26" spans="1:4" x14ac:dyDescent="0.25">
      <c r="A26" s="40"/>
      <c r="B26" s="6"/>
      <c r="C26" s="6"/>
      <c r="D26" s="6"/>
    </row>
    <row r="27" spans="1:4" x14ac:dyDescent="0.25">
      <c r="A27" s="40"/>
      <c r="B27" s="6"/>
      <c r="C27" s="6"/>
      <c r="D27" s="6"/>
    </row>
    <row r="28" spans="1:4" x14ac:dyDescent="0.25">
      <c r="A28" s="40"/>
      <c r="B28" s="6"/>
      <c r="C28" s="6"/>
      <c r="D28" s="6"/>
    </row>
    <row r="29" spans="1:4" x14ac:dyDescent="0.25">
      <c r="A29" s="40"/>
      <c r="B29" s="6"/>
      <c r="C29" s="6"/>
      <c r="D29" s="6"/>
    </row>
    <row r="30" spans="1:4" x14ac:dyDescent="0.25">
      <c r="A30" s="40"/>
      <c r="B30" s="6"/>
      <c r="C30" s="6"/>
      <c r="D30" s="6"/>
    </row>
    <row r="31" spans="1:4" x14ac:dyDescent="0.25">
      <c r="A31" s="40"/>
      <c r="B31" s="6"/>
      <c r="C31" s="6"/>
      <c r="D31" s="6"/>
    </row>
    <row r="32" spans="1:4" x14ac:dyDescent="0.25">
      <c r="A32" s="40"/>
      <c r="B32" s="6"/>
      <c r="C32" s="6"/>
      <c r="D32" s="6"/>
    </row>
    <row r="33" spans="1:4" x14ac:dyDescent="0.25">
      <c r="A33" s="40"/>
      <c r="B33" s="6"/>
      <c r="C33" s="6"/>
      <c r="D33" s="6"/>
    </row>
    <row r="34" spans="1:4" x14ac:dyDescent="0.25">
      <c r="A34" s="40"/>
      <c r="B34" s="6"/>
      <c r="C34" s="6"/>
      <c r="D34" s="6"/>
    </row>
    <row r="35" spans="1:4" x14ac:dyDescent="0.25">
      <c r="A35" s="40"/>
      <c r="B35" s="6"/>
      <c r="C35" s="6"/>
      <c r="D35" s="6"/>
    </row>
    <row r="36" spans="1:4" x14ac:dyDescent="0.25">
      <c r="A36" s="40"/>
      <c r="B36" s="6"/>
      <c r="C36" s="6"/>
      <c r="D36" s="6"/>
    </row>
    <row r="37" spans="1:4" x14ac:dyDescent="0.25">
      <c r="A37" s="40"/>
      <c r="B37" s="6"/>
      <c r="C37" s="6"/>
      <c r="D37" s="6"/>
    </row>
    <row r="38" spans="1:4" x14ac:dyDescent="0.25">
      <c r="A38" s="40"/>
      <c r="B38" s="6"/>
      <c r="C38" s="6"/>
      <c r="D38" s="6"/>
    </row>
    <row r="39" spans="1:4" x14ac:dyDescent="0.25">
      <c r="A39" s="40"/>
      <c r="B39" s="6"/>
      <c r="C39" s="6"/>
      <c r="D39" s="6"/>
    </row>
    <row r="40" spans="1:4" x14ac:dyDescent="0.25">
      <c r="A40" s="40"/>
      <c r="B40" s="6"/>
      <c r="C40" s="6"/>
      <c r="D40" s="6"/>
    </row>
    <row r="41" spans="1:4" x14ac:dyDescent="0.25">
      <c r="A41" s="40"/>
      <c r="B41" s="6"/>
      <c r="C41" s="6"/>
      <c r="D41" s="6"/>
    </row>
    <row r="42" spans="1:4" x14ac:dyDescent="0.25">
      <c r="A42" s="40"/>
      <c r="B42" s="6"/>
      <c r="C42" s="6"/>
      <c r="D42" s="6"/>
    </row>
    <row r="43" spans="1:4" x14ac:dyDescent="0.25">
      <c r="A43" s="40"/>
      <c r="B43" s="6"/>
      <c r="C43" s="6"/>
      <c r="D43" s="6"/>
    </row>
    <row r="44" spans="1:4" x14ac:dyDescent="0.25">
      <c r="A44" s="40"/>
      <c r="B44" s="6"/>
      <c r="C44" s="6"/>
      <c r="D44" s="6"/>
    </row>
    <row r="45" spans="1:4" x14ac:dyDescent="0.25">
      <c r="A45" s="40"/>
      <c r="B45" s="6"/>
      <c r="C45" s="6"/>
      <c r="D45" s="6"/>
    </row>
    <row r="46" spans="1:4" x14ac:dyDescent="0.25">
      <c r="A46" s="40"/>
      <c r="B46" s="6"/>
      <c r="C46" s="6"/>
      <c r="D46" s="6"/>
    </row>
    <row r="47" spans="1:4" x14ac:dyDescent="0.25">
      <c r="A47" s="40"/>
      <c r="B47" s="6"/>
      <c r="C47" s="6"/>
      <c r="D47" s="6"/>
    </row>
    <row r="48" spans="1:4" x14ac:dyDescent="0.25">
      <c r="A48" s="40"/>
      <c r="B48" s="6"/>
      <c r="C48" s="6"/>
      <c r="D48" s="6"/>
    </row>
    <row r="49" spans="1:4" x14ac:dyDescent="0.25">
      <c r="A49" s="40"/>
      <c r="B49" s="6"/>
      <c r="C49" s="6"/>
      <c r="D49" s="6"/>
    </row>
    <row r="50" spans="1:4" x14ac:dyDescent="0.25">
      <c r="A50" s="40"/>
      <c r="B50" s="6"/>
      <c r="C50" s="6"/>
      <c r="D50" s="6"/>
    </row>
    <row r="51" spans="1:4" x14ac:dyDescent="0.25">
      <c r="A51" s="40"/>
      <c r="B51" s="6"/>
      <c r="C51" s="6"/>
      <c r="D51" s="6"/>
    </row>
    <row r="52" spans="1:4" x14ac:dyDescent="0.25">
      <c r="A52" s="40"/>
      <c r="B52" s="6"/>
      <c r="C52" s="6"/>
      <c r="D52" s="6"/>
    </row>
    <row r="53" spans="1:4" x14ac:dyDescent="0.25">
      <c r="A53" s="40"/>
      <c r="B53" s="6"/>
      <c r="C53" s="6"/>
      <c r="D53" s="6"/>
    </row>
    <row r="54" spans="1:4" x14ac:dyDescent="0.25">
      <c r="A54" s="40"/>
      <c r="B54" s="6"/>
      <c r="C54" s="6"/>
      <c r="D54" s="6"/>
    </row>
    <row r="55" spans="1:4" x14ac:dyDescent="0.25">
      <c r="A55" s="40"/>
      <c r="B55" s="6"/>
      <c r="C55" s="6"/>
      <c r="D55" s="6"/>
    </row>
    <row r="56" spans="1:4" x14ac:dyDescent="0.25">
      <c r="A56" s="40"/>
      <c r="B56" s="6"/>
      <c r="C56" s="6"/>
      <c r="D56" s="6"/>
    </row>
    <row r="57" spans="1:4" x14ac:dyDescent="0.25">
      <c r="A57" s="40"/>
      <c r="B57" s="6"/>
      <c r="C57" s="6"/>
      <c r="D57" s="6"/>
    </row>
    <row r="58" spans="1:4" x14ac:dyDescent="0.25">
      <c r="A58" s="40"/>
      <c r="B58" s="6"/>
      <c r="C58" s="6"/>
      <c r="D58" s="6"/>
    </row>
    <row r="59" spans="1:4" x14ac:dyDescent="0.25">
      <c r="A59" s="40"/>
      <c r="B59" s="6"/>
      <c r="C59" s="6"/>
      <c r="D59" s="6"/>
    </row>
    <row r="60" spans="1:4" x14ac:dyDescent="0.25">
      <c r="A60" s="40"/>
      <c r="B60" s="6"/>
      <c r="C60" s="6"/>
      <c r="D60" s="6"/>
    </row>
    <row r="61" spans="1:4" x14ac:dyDescent="0.25">
      <c r="A61" s="40"/>
      <c r="B61" s="6"/>
      <c r="C61" s="6"/>
      <c r="D61" s="6"/>
    </row>
    <row r="62" spans="1:4" x14ac:dyDescent="0.25">
      <c r="A62" s="40"/>
      <c r="B62" s="6"/>
      <c r="C62" s="6"/>
      <c r="D62" s="6"/>
    </row>
    <row r="63" spans="1:4" x14ac:dyDescent="0.25">
      <c r="A63" s="40"/>
      <c r="B63" s="6"/>
      <c r="C63" s="6"/>
      <c r="D63" s="6"/>
    </row>
    <row r="64" spans="1:4" x14ac:dyDescent="0.25">
      <c r="A64" s="40"/>
      <c r="B64" s="6"/>
      <c r="C64" s="6"/>
      <c r="D64" s="6"/>
    </row>
    <row r="65" spans="1:4" x14ac:dyDescent="0.25">
      <c r="A65" s="40"/>
      <c r="B65" s="6"/>
      <c r="C65" s="6"/>
      <c r="D65" s="6"/>
    </row>
    <row r="66" spans="1:4" x14ac:dyDescent="0.25">
      <c r="A66" s="40"/>
      <c r="B66" s="6"/>
      <c r="C66" s="6"/>
      <c r="D66" s="6"/>
    </row>
    <row r="67" spans="1:4" x14ac:dyDescent="0.25">
      <c r="A67" s="40"/>
      <c r="B67" s="6"/>
      <c r="C67" s="6"/>
      <c r="D67" s="6"/>
    </row>
    <row r="68" spans="1:4" x14ac:dyDescent="0.25">
      <c r="A68" s="40"/>
      <c r="B68" s="6"/>
      <c r="C68" s="6"/>
      <c r="D68" s="6"/>
    </row>
    <row r="69" spans="1:4" x14ac:dyDescent="0.25">
      <c r="A69" s="40"/>
      <c r="B69" s="6"/>
      <c r="C69" s="6"/>
      <c r="D69" s="6"/>
    </row>
    <row r="70" spans="1:4" x14ac:dyDescent="0.25">
      <c r="A70" s="40"/>
      <c r="B70" s="6"/>
      <c r="C70" s="6"/>
      <c r="D70" s="6"/>
    </row>
    <row r="71" spans="1:4" x14ac:dyDescent="0.25">
      <c r="A71" s="40"/>
      <c r="B71" s="6"/>
      <c r="C71" s="6"/>
      <c r="D71" s="6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73AA-CFDE-4839-8266-2B28321E6243}">
  <dimension ref="A1:B38"/>
  <sheetViews>
    <sheetView topLeftCell="A22" workbookViewId="0">
      <selection activeCell="B38" sqref="B38"/>
    </sheetView>
  </sheetViews>
  <sheetFormatPr defaultRowHeight="15" x14ac:dyDescent="0.25"/>
  <sheetData>
    <row r="1" spans="1:2" x14ac:dyDescent="0.25">
      <c r="A1" t="s">
        <v>40</v>
      </c>
    </row>
    <row r="2" spans="1:2" x14ac:dyDescent="0.25">
      <c r="A2" s="21">
        <v>44200</v>
      </c>
      <c r="B2">
        <v>465</v>
      </c>
    </row>
    <row r="3" spans="1:2" x14ac:dyDescent="0.25">
      <c r="A3" s="21">
        <v>44208</v>
      </c>
      <c r="B3">
        <v>649.5</v>
      </c>
    </row>
    <row r="4" spans="1:2" x14ac:dyDescent="0.25">
      <c r="B4">
        <v>742.6</v>
      </c>
    </row>
    <row r="5" spans="1:2" x14ac:dyDescent="0.25">
      <c r="A5" s="21">
        <v>44214</v>
      </c>
      <c r="B5">
        <v>250</v>
      </c>
    </row>
    <row r="6" spans="1:2" x14ac:dyDescent="0.25">
      <c r="B6">
        <v>410</v>
      </c>
    </row>
    <row r="7" spans="1:2" x14ac:dyDescent="0.25">
      <c r="A7" s="21">
        <v>44215</v>
      </c>
      <c r="B7">
        <v>570</v>
      </c>
    </row>
    <row r="8" spans="1:2" x14ac:dyDescent="0.25">
      <c r="A8" s="21">
        <v>44221</v>
      </c>
      <c r="B8">
        <v>210</v>
      </c>
    </row>
    <row r="9" spans="1:2" x14ac:dyDescent="0.25">
      <c r="B9">
        <v>890</v>
      </c>
    </row>
    <row r="10" spans="1:2" x14ac:dyDescent="0.25">
      <c r="A10" s="21">
        <v>44235</v>
      </c>
      <c r="B10">
        <v>450</v>
      </c>
    </row>
    <row r="11" spans="1:2" x14ac:dyDescent="0.25">
      <c r="A11" s="21">
        <v>44242</v>
      </c>
      <c r="B11">
        <v>531.15</v>
      </c>
    </row>
    <row r="12" spans="1:2" x14ac:dyDescent="0.25">
      <c r="B12">
        <v>25</v>
      </c>
    </row>
    <row r="13" spans="1:2" x14ac:dyDescent="0.25">
      <c r="A13" s="21">
        <v>44249</v>
      </c>
      <c r="B13">
        <v>844.3</v>
      </c>
    </row>
    <row r="14" spans="1:2" x14ac:dyDescent="0.25">
      <c r="B14">
        <v>260</v>
      </c>
    </row>
    <row r="15" spans="1:2" x14ac:dyDescent="0.25">
      <c r="A15" s="21">
        <v>44256</v>
      </c>
      <c r="B15">
        <v>991.8</v>
      </c>
    </row>
    <row r="16" spans="1:2" x14ac:dyDescent="0.25">
      <c r="A16" s="21">
        <v>44263</v>
      </c>
      <c r="B16">
        <v>640</v>
      </c>
    </row>
    <row r="17" spans="1:2" x14ac:dyDescent="0.25">
      <c r="B17">
        <v>250</v>
      </c>
    </row>
    <row r="18" spans="1:2" x14ac:dyDescent="0.25">
      <c r="A18" s="21">
        <v>44270</v>
      </c>
      <c r="B18">
        <v>895</v>
      </c>
    </row>
    <row r="19" spans="1:2" x14ac:dyDescent="0.25">
      <c r="B19">
        <v>50</v>
      </c>
    </row>
    <row r="20" spans="1:2" x14ac:dyDescent="0.25">
      <c r="A20" s="21">
        <v>44277</v>
      </c>
      <c r="B20">
        <v>880</v>
      </c>
    </row>
    <row r="21" spans="1:2" x14ac:dyDescent="0.25">
      <c r="A21" s="21">
        <v>44284</v>
      </c>
      <c r="B21">
        <v>935</v>
      </c>
    </row>
    <row r="22" spans="1:2" x14ac:dyDescent="0.25">
      <c r="A22" s="21">
        <v>44292</v>
      </c>
      <c r="B22">
        <v>579.95000000000005</v>
      </c>
    </row>
    <row r="23" spans="1:2" x14ac:dyDescent="0.25">
      <c r="A23" s="21">
        <v>44298</v>
      </c>
      <c r="B23">
        <v>420</v>
      </c>
    </row>
    <row r="24" spans="1:2" x14ac:dyDescent="0.25">
      <c r="A24" s="21"/>
      <c r="B24">
        <v>1070</v>
      </c>
    </row>
    <row r="25" spans="1:2" x14ac:dyDescent="0.25">
      <c r="A25" s="21">
        <v>44303</v>
      </c>
      <c r="B25">
        <v>300</v>
      </c>
    </row>
    <row r="26" spans="1:2" x14ac:dyDescent="0.25">
      <c r="A26" s="21">
        <v>44305</v>
      </c>
      <c r="B26">
        <v>730</v>
      </c>
    </row>
    <row r="27" spans="1:2" x14ac:dyDescent="0.25">
      <c r="A27" s="21">
        <v>44312</v>
      </c>
      <c r="B27">
        <v>1090</v>
      </c>
    </row>
    <row r="28" spans="1:2" x14ac:dyDescent="0.25">
      <c r="A28" s="21">
        <v>44319</v>
      </c>
      <c r="B28">
        <v>160</v>
      </c>
    </row>
    <row r="29" spans="1:2" x14ac:dyDescent="0.25">
      <c r="B29">
        <v>2335.6</v>
      </c>
    </row>
    <row r="30" spans="1:2" x14ac:dyDescent="0.25">
      <c r="A30" s="21">
        <v>44333</v>
      </c>
      <c r="B30">
        <v>495</v>
      </c>
    </row>
    <row r="31" spans="1:2" x14ac:dyDescent="0.25">
      <c r="B31">
        <v>750</v>
      </c>
    </row>
    <row r="32" spans="1:2" x14ac:dyDescent="0.25">
      <c r="A32" s="21">
        <v>44342</v>
      </c>
      <c r="B32">
        <v>631</v>
      </c>
    </row>
    <row r="33" spans="1:2" x14ac:dyDescent="0.25">
      <c r="A33" s="21">
        <v>44354</v>
      </c>
      <c r="B33">
        <v>450</v>
      </c>
    </row>
    <row r="34" spans="1:2" x14ac:dyDescent="0.25">
      <c r="B34">
        <v>462</v>
      </c>
    </row>
    <row r="35" spans="1:2" x14ac:dyDescent="0.25">
      <c r="A35" s="21">
        <v>44363</v>
      </c>
      <c r="B35">
        <v>739</v>
      </c>
    </row>
    <row r="36" spans="1:2" x14ac:dyDescent="0.25">
      <c r="A36" s="21">
        <v>44368</v>
      </c>
      <c r="B36">
        <v>814.85</v>
      </c>
    </row>
    <row r="37" spans="1:2" x14ac:dyDescent="0.25">
      <c r="A37" t="s">
        <v>54</v>
      </c>
      <c r="B37">
        <v>430</v>
      </c>
    </row>
    <row r="38" spans="1:2" x14ac:dyDescent="0.25">
      <c r="B38" s="38">
        <f>SUM(B2:B37)</f>
        <v>22396.75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843B9-75B2-417D-9F7C-A64A32D585AB}">
  <dimension ref="A2:AV207"/>
  <sheetViews>
    <sheetView topLeftCell="A76" workbookViewId="0">
      <selection activeCell="G84" sqref="G84"/>
    </sheetView>
  </sheetViews>
  <sheetFormatPr defaultRowHeight="15" x14ac:dyDescent="0.25"/>
  <sheetData>
    <row r="2" spans="1:46" x14ac:dyDescent="0.25">
      <c r="A2" s="21" t="s">
        <v>67</v>
      </c>
    </row>
    <row r="3" spans="1:46" x14ac:dyDescent="0.25">
      <c r="A3" s="2"/>
      <c r="B3" s="116" t="s">
        <v>2</v>
      </c>
      <c r="C3" s="116"/>
      <c r="D3" s="116"/>
      <c r="E3" s="116"/>
      <c r="F3" s="116"/>
      <c r="G3" s="116"/>
      <c r="H3" s="116" t="s">
        <v>34</v>
      </c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</row>
    <row r="4" spans="1:46" x14ac:dyDescent="0.25">
      <c r="A4" s="2" t="s">
        <v>3</v>
      </c>
      <c r="B4" s="116"/>
      <c r="C4" s="116"/>
      <c r="D4" s="116"/>
      <c r="E4" s="116"/>
      <c r="F4" s="116"/>
      <c r="G4" s="116"/>
      <c r="H4" s="2"/>
      <c r="I4" s="2"/>
      <c r="J4" s="2"/>
      <c r="K4" s="2"/>
      <c r="L4" s="2"/>
      <c r="M4" s="116" t="s">
        <v>9</v>
      </c>
      <c r="N4" s="116"/>
      <c r="O4" s="116"/>
      <c r="P4" s="11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18" t="s">
        <v>23</v>
      </c>
      <c r="AD4" s="119"/>
      <c r="AE4" s="2"/>
      <c r="AF4" s="2"/>
      <c r="AG4" s="2"/>
      <c r="AH4" s="2"/>
      <c r="AI4" s="2"/>
      <c r="AJ4" s="2"/>
      <c r="AK4" s="2"/>
      <c r="AL4" s="2"/>
      <c r="AM4" s="2"/>
    </row>
    <row r="5" spans="1:46" ht="24.75" x14ac:dyDescent="0.25">
      <c r="A5" s="2"/>
      <c r="B5" s="3" t="s">
        <v>4</v>
      </c>
      <c r="C5" s="3" t="s">
        <v>5</v>
      </c>
      <c r="D5" s="3" t="s">
        <v>44</v>
      </c>
      <c r="E5" s="3" t="s">
        <v>55</v>
      </c>
      <c r="F5" s="3" t="s">
        <v>45</v>
      </c>
      <c r="G5" s="2" t="s">
        <v>6</v>
      </c>
      <c r="H5" s="3" t="s">
        <v>40</v>
      </c>
      <c r="I5" s="3" t="s">
        <v>55</v>
      </c>
      <c r="J5" s="3" t="s">
        <v>7</v>
      </c>
      <c r="K5" s="3" t="s">
        <v>39</v>
      </c>
      <c r="L5" s="2" t="s">
        <v>8</v>
      </c>
      <c r="M5" s="2" t="s">
        <v>10</v>
      </c>
      <c r="N5" s="3" t="s">
        <v>11</v>
      </c>
      <c r="O5" s="3" t="s">
        <v>51</v>
      </c>
      <c r="P5" s="2" t="s">
        <v>12</v>
      </c>
      <c r="Q5" s="3" t="s">
        <v>13</v>
      </c>
      <c r="R5" s="3" t="s">
        <v>41</v>
      </c>
      <c r="S5" s="4" t="s">
        <v>14</v>
      </c>
      <c r="T5" s="3" t="s">
        <v>15</v>
      </c>
      <c r="U5" s="3" t="s">
        <v>16</v>
      </c>
      <c r="V5" s="3" t="s">
        <v>58</v>
      </c>
      <c r="W5" s="3" t="s">
        <v>17</v>
      </c>
      <c r="X5" s="3" t="s">
        <v>18</v>
      </c>
      <c r="Y5" s="3" t="s">
        <v>19</v>
      </c>
      <c r="Z5" s="3" t="s">
        <v>20</v>
      </c>
      <c r="AA5" s="3" t="s">
        <v>21</v>
      </c>
      <c r="AB5" s="2" t="s">
        <v>22</v>
      </c>
      <c r="AC5" s="3" t="s">
        <v>56</v>
      </c>
      <c r="AD5" s="3" t="s">
        <v>57</v>
      </c>
      <c r="AE5" s="2" t="s">
        <v>24</v>
      </c>
      <c r="AF5" s="3" t="s">
        <v>25</v>
      </c>
      <c r="AG5" s="2" t="s">
        <v>26</v>
      </c>
      <c r="AH5" s="3" t="s">
        <v>27</v>
      </c>
      <c r="AI5" s="3" t="s">
        <v>28</v>
      </c>
      <c r="AJ5" s="3" t="s">
        <v>29</v>
      </c>
      <c r="AK5" s="3" t="s">
        <v>30</v>
      </c>
      <c r="AL5" s="3" t="s">
        <v>31</v>
      </c>
      <c r="AM5" s="3" t="s">
        <v>32</v>
      </c>
    </row>
    <row r="7" spans="1:46" x14ac:dyDescent="0.25">
      <c r="B7">
        <f>StGeorge!B37</f>
        <v>1050</v>
      </c>
      <c r="C7">
        <f>StGeorge!C37</f>
        <v>4187.1000000000004</v>
      </c>
      <c r="D7">
        <f>StGeorge!D37</f>
        <v>0</v>
      </c>
      <c r="E7">
        <f>StGeorge!E37</f>
        <v>0</v>
      </c>
      <c r="F7">
        <f>StGeorge!G37</f>
        <v>0</v>
      </c>
      <c r="G7">
        <f>StGeorge!K37</f>
        <v>5237.1000000000004</v>
      </c>
      <c r="H7">
        <f>StGeorge!L37</f>
        <v>50</v>
      </c>
      <c r="I7">
        <f>StGeorge!O37</f>
        <v>4500</v>
      </c>
      <c r="J7">
        <f>StGeorge!P37</f>
        <v>0</v>
      </c>
      <c r="K7">
        <f>StGeorge!Q37</f>
        <v>0</v>
      </c>
      <c r="L7">
        <f>StGeorge!R37</f>
        <v>0</v>
      </c>
      <c r="M7">
        <f>StGeorge!S37</f>
        <v>0</v>
      </c>
      <c r="N7">
        <f>StGeorge!T37</f>
        <v>0</v>
      </c>
      <c r="O7">
        <f>StGeorge!U37</f>
        <v>0</v>
      </c>
      <c r="P7">
        <f>StGeorge!V37</f>
        <v>0</v>
      </c>
      <c r="Q7">
        <f>StGeorge!W37</f>
        <v>0</v>
      </c>
      <c r="R7">
        <f>StGeorge!X37</f>
        <v>61.1</v>
      </c>
      <c r="S7">
        <f>StGeorge!Y37</f>
        <v>0</v>
      </c>
      <c r="T7">
        <f>StGeorge!Z37</f>
        <v>0</v>
      </c>
      <c r="U7">
        <f>StGeorge!AA37</f>
        <v>199.13</v>
      </c>
      <c r="V7">
        <f>StGeorge!AD37</f>
        <v>0</v>
      </c>
      <c r="W7">
        <f>StGeorge!AE37</f>
        <v>360</v>
      </c>
      <c r="X7">
        <f>StGeorge!AF37</f>
        <v>337.1</v>
      </c>
      <c r="Y7">
        <f>StGeorge!AG37</f>
        <v>0</v>
      </c>
      <c r="Z7">
        <f>StGeorge!AH37</f>
        <v>0</v>
      </c>
      <c r="AA7">
        <f>StGeorge!AI37</f>
        <v>45</v>
      </c>
      <c r="AB7">
        <f>StGeorge!AJ37</f>
        <v>0</v>
      </c>
      <c r="AC7">
        <f>StGeorge!AK37</f>
        <v>0</v>
      </c>
      <c r="AD7">
        <f>StGeorge!AL37</f>
        <v>0</v>
      </c>
      <c r="AE7">
        <f>StGeorge!AM37</f>
        <v>0</v>
      </c>
      <c r="AF7">
        <f>StGeorge!AN37</f>
        <v>0</v>
      </c>
      <c r="AG7">
        <f>StGeorge!AO37</f>
        <v>1427.75</v>
      </c>
      <c r="AH7">
        <f>StGeorge!AQ37</f>
        <v>0</v>
      </c>
      <c r="AI7">
        <f>StGeorge!AR37</f>
        <v>0</v>
      </c>
      <c r="AJ7">
        <f>StGeorge!AS37</f>
        <v>0</v>
      </c>
      <c r="AK7">
        <f>StGeorge!AT37</f>
        <v>0</v>
      </c>
      <c r="AL7">
        <f>StGeorge!AU37</f>
        <v>0</v>
      </c>
    </row>
    <row r="9" spans="1:46" x14ac:dyDescent="0.25">
      <c r="A9" s="2"/>
      <c r="B9" s="116" t="s">
        <v>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 t="s">
        <v>34</v>
      </c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</row>
    <row r="10" spans="1:46" x14ac:dyDescent="0.25">
      <c r="A10" s="2" t="s">
        <v>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2"/>
      <c r="P10" s="2"/>
      <c r="Q10" s="2"/>
      <c r="R10" s="2"/>
      <c r="S10" s="2"/>
      <c r="T10" s="116" t="s">
        <v>9</v>
      </c>
      <c r="U10" s="116"/>
      <c r="V10" s="116"/>
      <c r="W10" s="116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118" t="s">
        <v>23</v>
      </c>
      <c r="AK10" s="119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24.75" x14ac:dyDescent="0.25">
      <c r="A11" s="2"/>
      <c r="B11" s="3" t="s">
        <v>8</v>
      </c>
      <c r="C11" s="3" t="s">
        <v>61</v>
      </c>
      <c r="D11" s="3" t="s">
        <v>62</v>
      </c>
      <c r="E11" s="3" t="s">
        <v>63</v>
      </c>
      <c r="F11" s="3" t="s">
        <v>64</v>
      </c>
      <c r="G11" s="3" t="s">
        <v>4</v>
      </c>
      <c r="H11" s="3" t="s">
        <v>44</v>
      </c>
      <c r="I11" s="3" t="s">
        <v>23</v>
      </c>
      <c r="J11" s="3" t="s">
        <v>28</v>
      </c>
      <c r="K11" s="3"/>
      <c r="L11" s="3"/>
      <c r="M11" s="3" t="s">
        <v>65</v>
      </c>
      <c r="N11" s="2" t="s">
        <v>6</v>
      </c>
      <c r="O11" s="3" t="s">
        <v>60</v>
      </c>
      <c r="P11" s="3" t="s">
        <v>55</v>
      </c>
      <c r="Q11" s="3" t="s">
        <v>7</v>
      </c>
      <c r="R11" s="3" t="s">
        <v>39</v>
      </c>
      <c r="S11" s="2" t="s">
        <v>8</v>
      </c>
      <c r="T11" s="2" t="s">
        <v>10</v>
      </c>
      <c r="U11" s="3" t="s">
        <v>11</v>
      </c>
      <c r="V11" s="3" t="s">
        <v>51</v>
      </c>
      <c r="W11" s="2" t="s">
        <v>12</v>
      </c>
      <c r="X11" s="3" t="s">
        <v>13</v>
      </c>
      <c r="Y11" s="3" t="s">
        <v>41</v>
      </c>
      <c r="Z11" s="4" t="s">
        <v>14</v>
      </c>
      <c r="AA11" s="3" t="s">
        <v>15</v>
      </c>
      <c r="AB11" s="3" t="s">
        <v>16</v>
      </c>
      <c r="AC11" s="3" t="s">
        <v>58</v>
      </c>
      <c r="AD11" s="3" t="s">
        <v>17</v>
      </c>
      <c r="AE11" s="3" t="s">
        <v>18</v>
      </c>
      <c r="AF11" s="3" t="s">
        <v>19</v>
      </c>
      <c r="AG11" s="3" t="s">
        <v>20</v>
      </c>
      <c r="AH11" s="3" t="s">
        <v>21</v>
      </c>
      <c r="AI11" s="2" t="s">
        <v>22</v>
      </c>
      <c r="AJ11" s="3" t="s">
        <v>56</v>
      </c>
      <c r="AK11" s="3" t="s">
        <v>57</v>
      </c>
      <c r="AL11" s="2" t="s">
        <v>24</v>
      </c>
      <c r="AM11" s="3" t="s">
        <v>25</v>
      </c>
      <c r="AN11" s="2" t="s">
        <v>26</v>
      </c>
      <c r="AO11" s="3" t="s">
        <v>66</v>
      </c>
      <c r="AP11" s="3" t="s">
        <v>28</v>
      </c>
      <c r="AQ11" s="3" t="s">
        <v>29</v>
      </c>
      <c r="AR11" s="3" t="s">
        <v>30</v>
      </c>
      <c r="AS11" s="3" t="s">
        <v>31</v>
      </c>
      <c r="AT11" s="3" t="s">
        <v>32</v>
      </c>
    </row>
    <row r="13" spans="1:46" x14ac:dyDescent="0.25">
      <c r="B13">
        <f>Cash!B35</f>
        <v>1600</v>
      </c>
      <c r="C13">
        <f>Cash!C35</f>
        <v>432.5</v>
      </c>
      <c r="D13">
        <f>Cash!D35</f>
        <v>447.5</v>
      </c>
      <c r="E13">
        <f>Cash!E35</f>
        <v>350</v>
      </c>
      <c r="F13">
        <f>Cash!F35</f>
        <v>229</v>
      </c>
      <c r="G13">
        <f>Cash!G35</f>
        <v>342.6</v>
      </c>
      <c r="H13">
        <f>Cash!H35</f>
        <v>33</v>
      </c>
      <c r="I13">
        <f>Cash!I35</f>
        <v>542.6</v>
      </c>
      <c r="J13">
        <f>Cash!J35</f>
        <v>0</v>
      </c>
      <c r="K13">
        <f>Cash!K35</f>
        <v>0</v>
      </c>
      <c r="L13">
        <f>Cash!L35</f>
        <v>0</v>
      </c>
      <c r="M13">
        <f>Cash!M35</f>
        <v>50</v>
      </c>
      <c r="N13">
        <f>Cash!N35</f>
        <v>4027.2</v>
      </c>
      <c r="O13">
        <f>Cash!O35</f>
        <v>4187.1000000000004</v>
      </c>
      <c r="P13">
        <f>Cash!P35</f>
        <v>0</v>
      </c>
      <c r="Q13">
        <f>Cash!Q35</f>
        <v>0</v>
      </c>
      <c r="R13">
        <f>Cash!R35</f>
        <v>0</v>
      </c>
      <c r="S13">
        <f>Cash!S35</f>
        <v>0</v>
      </c>
      <c r="T13">
        <f>Cash!T35</f>
        <v>0</v>
      </c>
      <c r="U13">
        <f>Cash!U35</f>
        <v>0</v>
      </c>
      <c r="V13">
        <f>Cash!V35</f>
        <v>0</v>
      </c>
      <c r="W13">
        <f>Cash!W35</f>
        <v>0</v>
      </c>
      <c r="X13">
        <f>Cash!X35</f>
        <v>0</v>
      </c>
      <c r="Y13">
        <f>Cash!Y35</f>
        <v>0</v>
      </c>
      <c r="Z13">
        <f>Cash!Z35</f>
        <v>0</v>
      </c>
      <c r="AA13">
        <f>Cash!AA35</f>
        <v>0</v>
      </c>
      <c r="AB13">
        <f>Cash!AB35</f>
        <v>0</v>
      </c>
      <c r="AC13">
        <f>Cash!AD35</f>
        <v>0</v>
      </c>
      <c r="AD13">
        <f>Cash!AE35</f>
        <v>0</v>
      </c>
      <c r="AE13">
        <f>Cash!AF35</f>
        <v>0</v>
      </c>
      <c r="AF13">
        <f>Cash!AG35</f>
        <v>0</v>
      </c>
      <c r="AG13">
        <f>Cash!AH35</f>
        <v>0</v>
      </c>
      <c r="AH13">
        <f>Cash!AI35</f>
        <v>0</v>
      </c>
      <c r="AI13">
        <f>Cash!AJ35</f>
        <v>0</v>
      </c>
      <c r="AJ13">
        <f>Cash!AK35</f>
        <v>0</v>
      </c>
      <c r="AK13">
        <f>Cash!AL35</f>
        <v>0</v>
      </c>
      <c r="AL13">
        <f>Cash!AM35</f>
        <v>0</v>
      </c>
      <c r="AM13">
        <f>Cash!AN35</f>
        <v>0</v>
      </c>
      <c r="AN13">
        <f>Cash!AO35</f>
        <v>0</v>
      </c>
      <c r="AO13">
        <f>Cash!AP35</f>
        <v>0</v>
      </c>
      <c r="AP13">
        <f>Cash!AQ35</f>
        <v>0</v>
      </c>
      <c r="AQ13">
        <f>Cash!AR35</f>
        <v>0</v>
      </c>
      <c r="AR13">
        <f>Cash!AS35</f>
        <v>0</v>
      </c>
      <c r="AS13">
        <f>Cash!AT35</f>
        <v>0</v>
      </c>
    </row>
    <row r="15" spans="1:46" ht="24.75" x14ac:dyDescent="0.25">
      <c r="A15" t="s">
        <v>32</v>
      </c>
      <c r="B15" s="3" t="s">
        <v>8</v>
      </c>
      <c r="C15" s="3" t="s">
        <v>61</v>
      </c>
      <c r="D15" s="3" t="s">
        <v>62</v>
      </c>
      <c r="E15" s="3" t="s">
        <v>63</v>
      </c>
      <c r="F15" s="3" t="s">
        <v>64</v>
      </c>
      <c r="G15" s="3" t="s">
        <v>4</v>
      </c>
      <c r="H15" s="3" t="s">
        <v>44</v>
      </c>
      <c r="I15" s="3" t="s">
        <v>23</v>
      </c>
      <c r="J15" s="3" t="s">
        <v>28</v>
      </c>
      <c r="O15" s="3" t="s">
        <v>60</v>
      </c>
      <c r="P15" s="3" t="s">
        <v>55</v>
      </c>
      <c r="Q15" s="3" t="s">
        <v>7</v>
      </c>
      <c r="R15" s="3" t="s">
        <v>39</v>
      </c>
      <c r="S15" s="2" t="s">
        <v>8</v>
      </c>
      <c r="T15" s="2" t="s">
        <v>10</v>
      </c>
      <c r="U15" s="3" t="s">
        <v>11</v>
      </c>
      <c r="V15" s="3" t="s">
        <v>51</v>
      </c>
      <c r="W15" s="2" t="s">
        <v>12</v>
      </c>
      <c r="X15" s="3" t="s">
        <v>13</v>
      </c>
      <c r="Y15" s="3" t="s">
        <v>41</v>
      </c>
      <c r="Z15" s="4" t="s">
        <v>14</v>
      </c>
      <c r="AA15" s="3" t="s">
        <v>15</v>
      </c>
      <c r="AB15" s="3" t="s">
        <v>16</v>
      </c>
      <c r="AC15" s="3" t="s">
        <v>58</v>
      </c>
      <c r="AD15" s="3" t="s">
        <v>17</v>
      </c>
      <c r="AE15" s="3" t="s">
        <v>18</v>
      </c>
      <c r="AF15" s="3" t="s">
        <v>19</v>
      </c>
      <c r="AG15" s="3" t="s">
        <v>20</v>
      </c>
      <c r="AH15" s="3" t="s">
        <v>21</v>
      </c>
      <c r="AI15" s="2" t="s">
        <v>22</v>
      </c>
      <c r="AJ15" s="3" t="s">
        <v>56</v>
      </c>
      <c r="AK15" s="3" t="s">
        <v>57</v>
      </c>
      <c r="AL15" s="2" t="s">
        <v>24</v>
      </c>
      <c r="AM15" s="3" t="s">
        <v>25</v>
      </c>
      <c r="AN15" s="2" t="s">
        <v>26</v>
      </c>
      <c r="AO15" s="3" t="s">
        <v>66</v>
      </c>
      <c r="AP15" s="3" t="s">
        <v>28</v>
      </c>
      <c r="AQ15" s="3" t="s">
        <v>29</v>
      </c>
      <c r="AR15" s="3" t="s">
        <v>30</v>
      </c>
      <c r="AS15" s="3" t="s">
        <v>31</v>
      </c>
      <c r="AT15" s="48" t="s">
        <v>79</v>
      </c>
    </row>
    <row r="16" spans="1:46" x14ac:dyDescent="0.25">
      <c r="B16">
        <f>B13</f>
        <v>1600</v>
      </c>
      <c r="C16">
        <f>C13</f>
        <v>432.5</v>
      </c>
      <c r="D16">
        <f>D13</f>
        <v>447.5</v>
      </c>
      <c r="E16">
        <f>E13</f>
        <v>350</v>
      </c>
      <c r="F16">
        <f>F13</f>
        <v>229</v>
      </c>
      <c r="G16">
        <f>G13+B7</f>
        <v>1392.6</v>
      </c>
      <c r="H16">
        <f>H13+D7</f>
        <v>33</v>
      </c>
      <c r="I16">
        <f>I13</f>
        <v>542.6</v>
      </c>
      <c r="Y16">
        <f>R7</f>
        <v>61.1</v>
      </c>
      <c r="AB16">
        <f>U7</f>
        <v>199.13</v>
      </c>
      <c r="AD16">
        <f>W7</f>
        <v>360</v>
      </c>
      <c r="AE16">
        <f>X7</f>
        <v>337.1</v>
      </c>
      <c r="AH16">
        <f>AA7</f>
        <v>45</v>
      </c>
      <c r="AN16">
        <f>AG7</f>
        <v>1427.75</v>
      </c>
    </row>
    <row r="19" spans="1:46" x14ac:dyDescent="0.25">
      <c r="A19" s="21" t="s">
        <v>68</v>
      </c>
    </row>
    <row r="20" spans="1:46" x14ac:dyDescent="0.25">
      <c r="A20" s="2"/>
      <c r="B20" s="116" t="s">
        <v>2</v>
      </c>
      <c r="C20" s="116"/>
      <c r="D20" s="116"/>
      <c r="E20" s="116"/>
      <c r="F20" s="116"/>
      <c r="G20" s="116"/>
      <c r="H20" s="116" t="s">
        <v>34</v>
      </c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</row>
    <row r="21" spans="1:46" x14ac:dyDescent="0.25">
      <c r="A21" s="2" t="s">
        <v>3</v>
      </c>
      <c r="B21" s="116"/>
      <c r="C21" s="116"/>
      <c r="D21" s="116"/>
      <c r="E21" s="116"/>
      <c r="F21" s="116"/>
      <c r="G21" s="116"/>
      <c r="H21" s="2"/>
      <c r="I21" s="2"/>
      <c r="J21" s="2"/>
      <c r="K21" s="2"/>
      <c r="L21" s="2"/>
      <c r="M21" s="116" t="s">
        <v>9</v>
      </c>
      <c r="N21" s="116"/>
      <c r="O21" s="116"/>
      <c r="P21" s="11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18" t="s">
        <v>23</v>
      </c>
      <c r="AD21" s="119"/>
      <c r="AE21" s="2"/>
      <c r="AF21" s="2"/>
      <c r="AG21" s="2"/>
      <c r="AH21" s="2"/>
      <c r="AI21" s="2"/>
      <c r="AJ21" s="2"/>
      <c r="AK21" s="2"/>
      <c r="AL21" s="2"/>
      <c r="AM21" s="2"/>
    </row>
    <row r="22" spans="1:46" ht="24.75" x14ac:dyDescent="0.25">
      <c r="A22" s="2"/>
      <c r="B22" s="3" t="s">
        <v>4</v>
      </c>
      <c r="C22" s="3" t="s">
        <v>5</v>
      </c>
      <c r="D22" s="3" t="s">
        <v>44</v>
      </c>
      <c r="E22" s="3" t="s">
        <v>55</v>
      </c>
      <c r="F22" s="3" t="s">
        <v>45</v>
      </c>
      <c r="G22" s="2" t="s">
        <v>6</v>
      </c>
      <c r="H22" s="3" t="s">
        <v>40</v>
      </c>
      <c r="I22" s="3" t="s">
        <v>55</v>
      </c>
      <c r="J22" s="3" t="s">
        <v>7</v>
      </c>
      <c r="K22" s="3" t="s">
        <v>39</v>
      </c>
      <c r="L22" s="2" t="s">
        <v>8</v>
      </c>
      <c r="M22" s="2" t="s">
        <v>10</v>
      </c>
      <c r="N22" s="3" t="s">
        <v>11</v>
      </c>
      <c r="O22" s="3" t="s">
        <v>51</v>
      </c>
      <c r="P22" s="2" t="s">
        <v>12</v>
      </c>
      <c r="Q22" s="3" t="s">
        <v>13</v>
      </c>
      <c r="R22" s="3" t="s">
        <v>41</v>
      </c>
      <c r="S22" s="4" t="s">
        <v>14</v>
      </c>
      <c r="T22" s="3" t="s">
        <v>15</v>
      </c>
      <c r="U22" s="3" t="s">
        <v>16</v>
      </c>
      <c r="V22" s="3" t="s">
        <v>58</v>
      </c>
      <c r="W22" s="3" t="s">
        <v>17</v>
      </c>
      <c r="X22" s="3" t="s">
        <v>18</v>
      </c>
      <c r="Y22" s="3" t="s">
        <v>19</v>
      </c>
      <c r="Z22" s="3" t="s">
        <v>20</v>
      </c>
      <c r="AA22" s="3" t="s">
        <v>21</v>
      </c>
      <c r="AB22" s="2" t="s">
        <v>22</v>
      </c>
      <c r="AC22" s="3" t="s">
        <v>56</v>
      </c>
      <c r="AD22" s="3" t="s">
        <v>57</v>
      </c>
      <c r="AE22" s="2" t="s">
        <v>24</v>
      </c>
      <c r="AF22" s="3" t="s">
        <v>25</v>
      </c>
      <c r="AG22" s="2" t="s">
        <v>26</v>
      </c>
      <c r="AH22" s="3" t="s">
        <v>27</v>
      </c>
      <c r="AI22" s="3" t="s">
        <v>28</v>
      </c>
      <c r="AJ22" s="3" t="s">
        <v>29</v>
      </c>
      <c r="AK22" s="3" t="s">
        <v>30</v>
      </c>
      <c r="AL22" s="3" t="s">
        <v>31</v>
      </c>
      <c r="AM22" s="3" t="s">
        <v>32</v>
      </c>
    </row>
    <row r="24" spans="1:46" x14ac:dyDescent="0.25">
      <c r="B24">
        <f>StGeorge!B58</f>
        <v>1035</v>
      </c>
      <c r="C24">
        <f>StGeorge!C58</f>
        <v>2110.4499999999998</v>
      </c>
      <c r="D24">
        <f>StGeorge!D58</f>
        <v>0</v>
      </c>
      <c r="E24">
        <f>StGeorge!E58</f>
        <v>0</v>
      </c>
      <c r="F24">
        <f>StGeorge!G58</f>
        <v>0</v>
      </c>
      <c r="G24">
        <f>StGeorge!K58</f>
        <v>3145.45</v>
      </c>
      <c r="H24">
        <f>StGeorge!L58</f>
        <v>2000</v>
      </c>
      <c r="I24">
        <f>StGeorge!O58</f>
        <v>0</v>
      </c>
      <c r="J24">
        <f>StGeorge!P58</f>
        <v>0</v>
      </c>
      <c r="K24">
        <f>StGeorge!Q58</f>
        <v>0</v>
      </c>
      <c r="L24">
        <f>StGeorge!R58</f>
        <v>600</v>
      </c>
      <c r="M24">
        <f>StGeorge!S58</f>
        <v>0</v>
      </c>
      <c r="N24">
        <f>StGeorge!T58</f>
        <v>223.5</v>
      </c>
      <c r="O24">
        <f>StGeorge!U58</f>
        <v>0</v>
      </c>
      <c r="P24">
        <f>StGeorge!V58</f>
        <v>0</v>
      </c>
      <c r="Q24">
        <f>StGeorge!W58</f>
        <v>159.1</v>
      </c>
      <c r="R24">
        <f>StGeorge!X58</f>
        <v>237.98</v>
      </c>
      <c r="S24">
        <f>StGeorge!Y58</f>
        <v>286</v>
      </c>
      <c r="T24">
        <f>StGeorge!Z58</f>
        <v>106.68</v>
      </c>
      <c r="U24">
        <f>StGeorge!AA58</f>
        <v>0</v>
      </c>
      <c r="V24">
        <f>StGeorge!AD58</f>
        <v>0</v>
      </c>
      <c r="W24">
        <f>StGeorge!AE58</f>
        <v>0</v>
      </c>
      <c r="X24">
        <f>StGeorge!AF58</f>
        <v>150</v>
      </c>
      <c r="Y24">
        <f>StGeorge!AG58</f>
        <v>0</v>
      </c>
      <c r="Z24">
        <f>StGeorge!AH58</f>
        <v>0</v>
      </c>
      <c r="AA24">
        <f>StGeorge!AI58</f>
        <v>45</v>
      </c>
      <c r="AB24">
        <f>StGeorge!AJ58</f>
        <v>0</v>
      </c>
      <c r="AC24">
        <f>StGeorge!AK58</f>
        <v>0</v>
      </c>
      <c r="AD24">
        <f>StGeorge!AL58</f>
        <v>0</v>
      </c>
      <c r="AE24">
        <f>StGeorge!AM58</f>
        <v>0</v>
      </c>
      <c r="AF24">
        <f>StGeorge!AN58</f>
        <v>0</v>
      </c>
      <c r="AG24">
        <f>StGeorge!AO58</f>
        <v>774.99</v>
      </c>
      <c r="AH24">
        <f>StGeorge!AQ58</f>
        <v>0</v>
      </c>
      <c r="AI24">
        <f>StGeorge!AR58</f>
        <v>0</v>
      </c>
      <c r="AJ24">
        <f>StGeorge!AS58</f>
        <v>0</v>
      </c>
      <c r="AK24">
        <f>StGeorge!AT58</f>
        <v>203.01</v>
      </c>
      <c r="AL24">
        <f>StGeorge!AU58</f>
        <v>0</v>
      </c>
    </row>
    <row r="26" spans="1:46" x14ac:dyDescent="0.25">
      <c r="A26" s="2"/>
      <c r="B26" s="116" t="s">
        <v>2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 t="s">
        <v>34</v>
      </c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</row>
    <row r="27" spans="1:46" x14ac:dyDescent="0.25">
      <c r="A27" s="2" t="s">
        <v>3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2"/>
      <c r="P27" s="2"/>
      <c r="Q27" s="2"/>
      <c r="R27" s="2"/>
      <c r="S27" s="2"/>
      <c r="T27" s="116" t="s">
        <v>9</v>
      </c>
      <c r="U27" s="116"/>
      <c r="V27" s="116"/>
      <c r="W27" s="116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118" t="s">
        <v>23</v>
      </c>
      <c r="AK27" s="119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24.75" x14ac:dyDescent="0.25">
      <c r="A28" s="2"/>
      <c r="B28" s="3" t="s">
        <v>8</v>
      </c>
      <c r="C28" s="3" t="s">
        <v>61</v>
      </c>
      <c r="D28" s="3" t="s">
        <v>62</v>
      </c>
      <c r="E28" s="3" t="s">
        <v>63</v>
      </c>
      <c r="F28" s="3" t="s">
        <v>64</v>
      </c>
      <c r="G28" s="3" t="s">
        <v>4</v>
      </c>
      <c r="H28" s="3" t="s">
        <v>44</v>
      </c>
      <c r="I28" s="3" t="s">
        <v>23</v>
      </c>
      <c r="J28" s="3" t="s">
        <v>28</v>
      </c>
      <c r="K28" s="3"/>
      <c r="L28" s="3"/>
      <c r="M28" s="3" t="s">
        <v>65</v>
      </c>
      <c r="N28" s="2" t="s">
        <v>6</v>
      </c>
      <c r="O28" s="3" t="s">
        <v>60</v>
      </c>
      <c r="P28" s="3" t="s">
        <v>55</v>
      </c>
      <c r="Q28" s="3" t="s">
        <v>7</v>
      </c>
      <c r="R28" s="3" t="s">
        <v>39</v>
      </c>
      <c r="S28" s="2" t="s">
        <v>8</v>
      </c>
      <c r="T28" s="2" t="s">
        <v>10</v>
      </c>
      <c r="U28" s="3" t="s">
        <v>11</v>
      </c>
      <c r="V28" s="3" t="s">
        <v>51</v>
      </c>
      <c r="W28" s="2" t="s">
        <v>12</v>
      </c>
      <c r="X28" s="3" t="s">
        <v>13</v>
      </c>
      <c r="Y28" s="3" t="s">
        <v>41</v>
      </c>
      <c r="Z28" s="4" t="s">
        <v>14</v>
      </c>
      <c r="AA28" s="3" t="s">
        <v>15</v>
      </c>
      <c r="AB28" s="3" t="s">
        <v>16</v>
      </c>
      <c r="AC28" s="3" t="s">
        <v>58</v>
      </c>
      <c r="AD28" s="3" t="s">
        <v>17</v>
      </c>
      <c r="AE28" s="3" t="s">
        <v>18</v>
      </c>
      <c r="AF28" s="3" t="s">
        <v>19</v>
      </c>
      <c r="AG28" s="3" t="s">
        <v>20</v>
      </c>
      <c r="AH28" s="3" t="s">
        <v>21</v>
      </c>
      <c r="AI28" s="2" t="s">
        <v>22</v>
      </c>
      <c r="AJ28" s="3" t="s">
        <v>56</v>
      </c>
      <c r="AK28" s="3" t="s">
        <v>57</v>
      </c>
      <c r="AL28" s="2" t="s">
        <v>24</v>
      </c>
      <c r="AM28" s="3" t="s">
        <v>25</v>
      </c>
      <c r="AN28" s="2" t="s">
        <v>26</v>
      </c>
      <c r="AO28" s="3" t="s">
        <v>66</v>
      </c>
      <c r="AP28" s="3" t="s">
        <v>28</v>
      </c>
      <c r="AQ28" s="3" t="s">
        <v>29</v>
      </c>
      <c r="AR28" s="3" t="s">
        <v>30</v>
      </c>
      <c r="AS28" s="3" t="s">
        <v>31</v>
      </c>
      <c r="AT28" s="3" t="s">
        <v>32</v>
      </c>
    </row>
    <row r="30" spans="1:46" x14ac:dyDescent="0.25">
      <c r="B30">
        <f>Cash!B56</f>
        <v>1124.5999999999999</v>
      </c>
      <c r="C30">
        <f>Cash!C56</f>
        <v>279</v>
      </c>
      <c r="D30">
        <f>Cash!D56</f>
        <v>365</v>
      </c>
      <c r="E30">
        <f>Cash!E56</f>
        <v>275</v>
      </c>
      <c r="F30">
        <f>Cash!F56</f>
        <v>56</v>
      </c>
      <c r="G30">
        <f>Cash!G56</f>
        <v>823.65</v>
      </c>
      <c r="H30">
        <f>Cash!H56</f>
        <v>154</v>
      </c>
      <c r="I30">
        <f>Cash!I56</f>
        <v>0</v>
      </c>
      <c r="J30">
        <f>Cash!J56</f>
        <v>0</v>
      </c>
      <c r="K30">
        <f>Cash!K56</f>
        <v>0</v>
      </c>
      <c r="L30">
        <f>Cash!L56</f>
        <v>0</v>
      </c>
      <c r="M30">
        <f>Cash!M56</f>
        <v>2000</v>
      </c>
      <c r="N30">
        <f>Cash!N56</f>
        <v>5077.25</v>
      </c>
      <c r="O30">
        <f>Cash!O56</f>
        <v>2110.4499999999998</v>
      </c>
      <c r="P30">
        <f>Cash!P56</f>
        <v>0</v>
      </c>
      <c r="Q30">
        <f>Cash!Q56</f>
        <v>0</v>
      </c>
      <c r="R30">
        <f>Cash!R56</f>
        <v>0</v>
      </c>
      <c r="S30">
        <f>Cash!S56</f>
        <v>0</v>
      </c>
      <c r="T30">
        <f>Cash!T56</f>
        <v>0</v>
      </c>
      <c r="U30">
        <f>Cash!U56</f>
        <v>0</v>
      </c>
      <c r="V30">
        <f>Cash!V56</f>
        <v>0</v>
      </c>
      <c r="W30">
        <f>Cash!W56</f>
        <v>0</v>
      </c>
      <c r="X30">
        <f>Cash!X56</f>
        <v>0</v>
      </c>
      <c r="Y30">
        <f>Cash!Y56</f>
        <v>0</v>
      </c>
      <c r="Z30">
        <f>Cash!Z56</f>
        <v>0</v>
      </c>
      <c r="AA30">
        <f>Cash!AA56</f>
        <v>0</v>
      </c>
      <c r="AB30">
        <f>Cash!AB56</f>
        <v>0</v>
      </c>
      <c r="AC30">
        <f>Cash!AD56</f>
        <v>145</v>
      </c>
      <c r="AD30">
        <f>Cash!AE56</f>
        <v>316.45</v>
      </c>
      <c r="AE30">
        <f>Cash!AF56</f>
        <v>0</v>
      </c>
      <c r="AF30">
        <f>Cash!AG56</f>
        <v>0</v>
      </c>
      <c r="AG30">
        <f>Cash!AH56</f>
        <v>0</v>
      </c>
      <c r="AH30">
        <f>Cash!AI56</f>
        <v>0</v>
      </c>
      <c r="AI30">
        <f>Cash!AJ56</f>
        <v>0</v>
      </c>
      <c r="AJ30">
        <f>Cash!AK56</f>
        <v>0</v>
      </c>
      <c r="AK30">
        <f>Cash!AL56</f>
        <v>0</v>
      </c>
      <c r="AL30">
        <f>Cash!AM56</f>
        <v>0</v>
      </c>
      <c r="AM30">
        <f>Cash!AN56</f>
        <v>0</v>
      </c>
      <c r="AN30">
        <f>Cash!AO56</f>
        <v>22.99</v>
      </c>
      <c r="AO30">
        <f>Cash!AP56</f>
        <v>2000</v>
      </c>
      <c r="AP30">
        <f>Cash!AQ56</f>
        <v>0</v>
      </c>
      <c r="AQ30">
        <f>Cash!AR56</f>
        <v>0</v>
      </c>
      <c r="AR30">
        <f>Cash!AS56</f>
        <v>0</v>
      </c>
      <c r="AS30">
        <f>Cash!AT56</f>
        <v>0</v>
      </c>
    </row>
    <row r="32" spans="1:46" ht="24.75" x14ac:dyDescent="0.25">
      <c r="A32" t="s">
        <v>32</v>
      </c>
      <c r="B32" s="3" t="s">
        <v>8</v>
      </c>
      <c r="C32" s="3" t="s">
        <v>61</v>
      </c>
      <c r="D32" s="3" t="s">
        <v>62</v>
      </c>
      <c r="E32" s="3" t="s">
        <v>63</v>
      </c>
      <c r="F32" s="3" t="s">
        <v>64</v>
      </c>
      <c r="G32" s="3" t="s">
        <v>4</v>
      </c>
      <c r="H32" s="3" t="s">
        <v>44</v>
      </c>
      <c r="I32" s="3" t="s">
        <v>23</v>
      </c>
      <c r="J32" s="3" t="s">
        <v>28</v>
      </c>
      <c r="O32" s="3" t="s">
        <v>60</v>
      </c>
      <c r="P32" s="3" t="s">
        <v>55</v>
      </c>
      <c r="Q32" s="3" t="s">
        <v>7</v>
      </c>
      <c r="R32" s="3" t="s">
        <v>39</v>
      </c>
      <c r="S32" s="2" t="s">
        <v>8</v>
      </c>
      <c r="T32" s="2" t="s">
        <v>10</v>
      </c>
      <c r="U32" s="3" t="s">
        <v>11</v>
      </c>
      <c r="V32" s="3" t="s">
        <v>51</v>
      </c>
      <c r="W32" s="2" t="s">
        <v>12</v>
      </c>
      <c r="X32" s="3" t="s">
        <v>13</v>
      </c>
      <c r="Y32" s="3" t="s">
        <v>41</v>
      </c>
      <c r="Z32" s="4" t="s">
        <v>14</v>
      </c>
      <c r="AA32" s="3" t="s">
        <v>15</v>
      </c>
      <c r="AB32" s="3" t="s">
        <v>16</v>
      </c>
      <c r="AC32" s="3" t="s">
        <v>58</v>
      </c>
      <c r="AD32" s="3" t="s">
        <v>17</v>
      </c>
      <c r="AE32" s="3" t="s">
        <v>18</v>
      </c>
      <c r="AF32" s="3" t="s">
        <v>19</v>
      </c>
      <c r="AG32" s="3" t="s">
        <v>20</v>
      </c>
      <c r="AH32" s="3" t="s">
        <v>21</v>
      </c>
      <c r="AI32" s="2" t="s">
        <v>22</v>
      </c>
      <c r="AJ32" s="3" t="s">
        <v>56</v>
      </c>
      <c r="AK32" s="3" t="s">
        <v>57</v>
      </c>
      <c r="AL32" s="2" t="s">
        <v>24</v>
      </c>
      <c r="AM32" s="3" t="s">
        <v>25</v>
      </c>
      <c r="AN32" s="2" t="s">
        <v>26</v>
      </c>
      <c r="AO32" s="3" t="s">
        <v>66</v>
      </c>
      <c r="AP32" s="3" t="s">
        <v>28</v>
      </c>
      <c r="AQ32" s="3" t="s">
        <v>29</v>
      </c>
      <c r="AR32" s="3" t="s">
        <v>30</v>
      </c>
      <c r="AS32" s="3" t="s">
        <v>31</v>
      </c>
    </row>
    <row r="33" spans="1:46" x14ac:dyDescent="0.25">
      <c r="B33">
        <f>B30</f>
        <v>1124.5999999999999</v>
      </c>
      <c r="C33">
        <f>C30</f>
        <v>279</v>
      </c>
      <c r="D33">
        <f>D30</f>
        <v>365</v>
      </c>
      <c r="E33">
        <f>E30</f>
        <v>275</v>
      </c>
      <c r="F33">
        <f>F30</f>
        <v>56</v>
      </c>
      <c r="G33">
        <f>G30+B24</f>
        <v>1858.65</v>
      </c>
      <c r="H33">
        <f>H30+D24</f>
        <v>154</v>
      </c>
      <c r="I33">
        <f>I30</f>
        <v>0</v>
      </c>
      <c r="S33">
        <f>L24</f>
        <v>600</v>
      </c>
      <c r="U33">
        <f>N24</f>
        <v>223.5</v>
      </c>
      <c r="X33">
        <f>Q24</f>
        <v>159.1</v>
      </c>
      <c r="Y33">
        <f>R24</f>
        <v>237.98</v>
      </c>
      <c r="Z33">
        <f>S24</f>
        <v>286</v>
      </c>
      <c r="AA33">
        <f>T24</f>
        <v>106.68</v>
      </c>
      <c r="AB33">
        <f>U24</f>
        <v>0</v>
      </c>
      <c r="AC33">
        <f>AC30</f>
        <v>145</v>
      </c>
      <c r="AD33">
        <f>AD30</f>
        <v>316.45</v>
      </c>
      <c r="AE33">
        <f>X24</f>
        <v>150</v>
      </c>
      <c r="AH33">
        <f>AA24</f>
        <v>45</v>
      </c>
      <c r="AN33">
        <f>AG24+AN30</f>
        <v>797.98</v>
      </c>
      <c r="AO33">
        <f>AO30</f>
        <v>2000</v>
      </c>
      <c r="AR33">
        <f>AK24</f>
        <v>203.01</v>
      </c>
    </row>
    <row r="36" spans="1:46" x14ac:dyDescent="0.25">
      <c r="A36" s="21" t="s">
        <v>69</v>
      </c>
    </row>
    <row r="37" spans="1:46" x14ac:dyDescent="0.25">
      <c r="A37" s="2"/>
      <c r="B37" s="116" t="s">
        <v>2</v>
      </c>
      <c r="C37" s="116"/>
      <c r="D37" s="116"/>
      <c r="E37" s="116"/>
      <c r="F37" s="116"/>
      <c r="G37" s="116"/>
      <c r="H37" s="116" t="s">
        <v>34</v>
      </c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</row>
    <row r="38" spans="1:46" x14ac:dyDescent="0.25">
      <c r="A38" s="2" t="s">
        <v>3</v>
      </c>
      <c r="B38" s="116"/>
      <c r="C38" s="116"/>
      <c r="D38" s="116"/>
      <c r="E38" s="116"/>
      <c r="F38" s="116"/>
      <c r="G38" s="116"/>
      <c r="H38" s="2"/>
      <c r="I38" s="2"/>
      <c r="J38" s="2"/>
      <c r="K38" s="2"/>
      <c r="L38" s="2"/>
      <c r="M38" s="116" t="s">
        <v>9</v>
      </c>
      <c r="N38" s="116"/>
      <c r="O38" s="116"/>
      <c r="P38" s="116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18" t="s">
        <v>23</v>
      </c>
      <c r="AD38" s="119"/>
      <c r="AE38" s="2"/>
      <c r="AF38" s="2"/>
      <c r="AG38" s="2"/>
      <c r="AH38" s="2"/>
      <c r="AI38" s="2"/>
      <c r="AJ38" s="2"/>
      <c r="AK38" s="2"/>
      <c r="AL38" s="2"/>
      <c r="AM38" s="2"/>
    </row>
    <row r="39" spans="1:46" ht="24.75" x14ac:dyDescent="0.25">
      <c r="A39" s="2"/>
      <c r="B39" s="3" t="s">
        <v>4</v>
      </c>
      <c r="C39" s="3" t="s">
        <v>5</v>
      </c>
      <c r="D39" s="3" t="s">
        <v>44</v>
      </c>
      <c r="E39" s="3" t="s">
        <v>55</v>
      </c>
      <c r="F39" s="3" t="s">
        <v>45</v>
      </c>
      <c r="G39" s="2" t="s">
        <v>6</v>
      </c>
      <c r="H39" s="3" t="s">
        <v>40</v>
      </c>
      <c r="I39" s="3" t="s">
        <v>55</v>
      </c>
      <c r="J39" s="3" t="s">
        <v>7</v>
      </c>
      <c r="K39" s="3" t="s">
        <v>39</v>
      </c>
      <c r="L39" s="2" t="s">
        <v>8</v>
      </c>
      <c r="M39" s="2" t="s">
        <v>10</v>
      </c>
      <c r="N39" s="3" t="s">
        <v>11</v>
      </c>
      <c r="O39" s="3" t="s">
        <v>51</v>
      </c>
      <c r="P39" s="2" t="s">
        <v>12</v>
      </c>
      <c r="Q39" s="3" t="s">
        <v>13</v>
      </c>
      <c r="R39" s="3" t="s">
        <v>41</v>
      </c>
      <c r="S39" s="4" t="s">
        <v>14</v>
      </c>
      <c r="T39" s="3" t="s">
        <v>15</v>
      </c>
      <c r="U39" s="3" t="s">
        <v>16</v>
      </c>
      <c r="V39" s="3" t="s">
        <v>58</v>
      </c>
      <c r="W39" s="3" t="s">
        <v>17</v>
      </c>
      <c r="X39" s="3" t="s">
        <v>18</v>
      </c>
      <c r="Y39" s="3" t="s">
        <v>19</v>
      </c>
      <c r="Z39" s="3" t="s">
        <v>20</v>
      </c>
      <c r="AA39" s="3" t="s">
        <v>21</v>
      </c>
      <c r="AB39" s="2" t="s">
        <v>22</v>
      </c>
      <c r="AC39" s="3" t="s">
        <v>56</v>
      </c>
      <c r="AD39" s="3" t="s">
        <v>57</v>
      </c>
      <c r="AE39" s="2" t="s">
        <v>24</v>
      </c>
      <c r="AF39" s="3" t="s">
        <v>25</v>
      </c>
      <c r="AG39" s="2" t="s">
        <v>26</v>
      </c>
      <c r="AH39" s="3" t="s">
        <v>27</v>
      </c>
      <c r="AI39" s="3" t="s">
        <v>28</v>
      </c>
      <c r="AJ39" s="3" t="s">
        <v>29</v>
      </c>
      <c r="AK39" s="3" t="s">
        <v>30</v>
      </c>
      <c r="AL39" s="3" t="s">
        <v>31</v>
      </c>
      <c r="AM39" s="3" t="s">
        <v>32</v>
      </c>
    </row>
    <row r="41" spans="1:46" x14ac:dyDescent="0.25">
      <c r="B41">
        <f>StGeorge!B88</f>
        <v>870</v>
      </c>
      <c r="C41">
        <f>StGeorge!C88</f>
        <v>4641.8</v>
      </c>
      <c r="D41">
        <f>StGeorge!D88</f>
        <v>191</v>
      </c>
      <c r="E41">
        <f>StGeorge!E88</f>
        <v>3000</v>
      </c>
      <c r="F41">
        <f>StGeorge!G88</f>
        <v>2007</v>
      </c>
      <c r="G41">
        <f>StGeorge!K88</f>
        <v>10709.8</v>
      </c>
      <c r="H41">
        <f>StGeorge!L88</f>
        <v>0</v>
      </c>
      <c r="I41">
        <f>StGeorge!O88</f>
        <v>0</v>
      </c>
      <c r="J41">
        <f>StGeorge!P88</f>
        <v>0</v>
      </c>
      <c r="K41">
        <f>StGeorge!Q88</f>
        <v>0</v>
      </c>
      <c r="L41">
        <f>StGeorge!R88</f>
        <v>0</v>
      </c>
      <c r="M41">
        <f>StGeorge!S88</f>
        <v>0</v>
      </c>
      <c r="N41">
        <f>StGeorge!T88</f>
        <v>438.52</v>
      </c>
      <c r="O41">
        <f>StGeorge!U88</f>
        <v>0</v>
      </c>
      <c r="P41">
        <f>StGeorge!V88</f>
        <v>0</v>
      </c>
      <c r="Q41">
        <f>StGeorge!W88</f>
        <v>0</v>
      </c>
      <c r="R41">
        <f>StGeorge!X88</f>
        <v>0</v>
      </c>
      <c r="S41">
        <f>StGeorge!Y88</f>
        <v>0</v>
      </c>
      <c r="T41">
        <f>StGeorge!Z88</f>
        <v>0</v>
      </c>
      <c r="U41">
        <f>StGeorge!AA88</f>
        <v>0</v>
      </c>
      <c r="V41">
        <f>StGeorge!AD88</f>
        <v>145</v>
      </c>
      <c r="W41">
        <f>StGeorge!AE88</f>
        <v>0</v>
      </c>
      <c r="X41">
        <f>StGeorge!AF88</f>
        <v>0</v>
      </c>
      <c r="Y41">
        <f>StGeorge!AG88</f>
        <v>0</v>
      </c>
      <c r="Z41">
        <f>StGeorge!AH88</f>
        <v>0</v>
      </c>
      <c r="AA41">
        <f>StGeorge!AI88</f>
        <v>45</v>
      </c>
      <c r="AB41">
        <f>StGeorge!AJ88</f>
        <v>0</v>
      </c>
      <c r="AC41">
        <f>StGeorge!AK88</f>
        <v>0</v>
      </c>
      <c r="AD41">
        <f>StGeorge!AL88</f>
        <v>0</v>
      </c>
      <c r="AE41">
        <f>StGeorge!AM88</f>
        <v>0</v>
      </c>
      <c r="AF41">
        <f>StGeorge!AN88</f>
        <v>0</v>
      </c>
      <c r="AG41">
        <f>StGeorge!AO88</f>
        <v>957.53</v>
      </c>
      <c r="AH41">
        <f>StGeorge!AQ88</f>
        <v>132</v>
      </c>
      <c r="AI41">
        <f>StGeorge!AR88</f>
        <v>0</v>
      </c>
      <c r="AJ41">
        <f>StGeorge!AS88</f>
        <v>0</v>
      </c>
      <c r="AK41">
        <f>StGeorge!AT88</f>
        <v>0</v>
      </c>
      <c r="AL41">
        <f>StGeorge!AU88</f>
        <v>0</v>
      </c>
    </row>
    <row r="43" spans="1:46" x14ac:dyDescent="0.25">
      <c r="A43" s="2"/>
      <c r="B43" s="116" t="s">
        <v>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 t="s">
        <v>34</v>
      </c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</row>
    <row r="44" spans="1:46" x14ac:dyDescent="0.25">
      <c r="A44" s="2" t="s">
        <v>3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2"/>
      <c r="P44" s="2"/>
      <c r="Q44" s="2"/>
      <c r="R44" s="2"/>
      <c r="S44" s="2"/>
      <c r="T44" s="116" t="s">
        <v>9</v>
      </c>
      <c r="U44" s="116"/>
      <c r="V44" s="116"/>
      <c r="W44" s="116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118" t="s">
        <v>23</v>
      </c>
      <c r="AK44" s="119"/>
      <c r="AL44" s="2"/>
      <c r="AM44" s="2"/>
      <c r="AN44" s="2"/>
      <c r="AO44" s="2"/>
      <c r="AP44" s="2"/>
      <c r="AQ44" s="2"/>
      <c r="AR44" s="2"/>
      <c r="AS44" s="2"/>
      <c r="AT44" s="2"/>
    </row>
    <row r="45" spans="1:46" ht="24.75" x14ac:dyDescent="0.25">
      <c r="A45" s="2"/>
      <c r="B45" s="3" t="s">
        <v>8</v>
      </c>
      <c r="C45" s="3" t="s">
        <v>61</v>
      </c>
      <c r="D45" s="3" t="s">
        <v>62</v>
      </c>
      <c r="E45" s="3" t="s">
        <v>63</v>
      </c>
      <c r="F45" s="3" t="s">
        <v>64</v>
      </c>
      <c r="G45" s="3" t="s">
        <v>4</v>
      </c>
      <c r="H45" s="3" t="s">
        <v>44</v>
      </c>
      <c r="I45" s="3" t="s">
        <v>23</v>
      </c>
      <c r="J45" s="3" t="s">
        <v>28</v>
      </c>
      <c r="K45" s="3"/>
      <c r="L45" s="3"/>
      <c r="M45" s="3" t="s">
        <v>65</v>
      </c>
      <c r="N45" s="2" t="s">
        <v>6</v>
      </c>
      <c r="O45" s="3" t="s">
        <v>60</v>
      </c>
      <c r="P45" s="3" t="s">
        <v>55</v>
      </c>
      <c r="Q45" s="3" t="s">
        <v>7</v>
      </c>
      <c r="R45" s="3" t="s">
        <v>39</v>
      </c>
      <c r="S45" s="2" t="s">
        <v>8</v>
      </c>
      <c r="T45" s="2" t="s">
        <v>10</v>
      </c>
      <c r="U45" s="3" t="s">
        <v>11</v>
      </c>
      <c r="V45" s="3" t="s">
        <v>51</v>
      </c>
      <c r="W45" s="2" t="s">
        <v>12</v>
      </c>
      <c r="X45" s="3" t="s">
        <v>13</v>
      </c>
      <c r="Y45" s="3" t="s">
        <v>41</v>
      </c>
      <c r="Z45" s="4" t="s">
        <v>14</v>
      </c>
      <c r="AA45" s="3" t="s">
        <v>15</v>
      </c>
      <c r="AB45" s="3" t="s">
        <v>16</v>
      </c>
      <c r="AC45" s="3" t="s">
        <v>58</v>
      </c>
      <c r="AD45" s="3" t="s">
        <v>17</v>
      </c>
      <c r="AE45" s="3" t="s">
        <v>18</v>
      </c>
      <c r="AF45" s="3" t="s">
        <v>19</v>
      </c>
      <c r="AG45" s="3" t="s">
        <v>20</v>
      </c>
      <c r="AH45" s="3" t="s">
        <v>21</v>
      </c>
      <c r="AI45" s="2" t="s">
        <v>22</v>
      </c>
      <c r="AJ45" s="3" t="s">
        <v>56</v>
      </c>
      <c r="AK45" s="3" t="s">
        <v>57</v>
      </c>
      <c r="AL45" s="2" t="s">
        <v>24</v>
      </c>
      <c r="AM45" s="3" t="s">
        <v>25</v>
      </c>
      <c r="AN45" s="2" t="s">
        <v>26</v>
      </c>
      <c r="AO45" s="3" t="s">
        <v>66</v>
      </c>
      <c r="AP45" s="3" t="s">
        <v>28</v>
      </c>
      <c r="AQ45" s="3" t="s">
        <v>29</v>
      </c>
      <c r="AR45" s="3" t="s">
        <v>30</v>
      </c>
      <c r="AS45" s="3" t="s">
        <v>31</v>
      </c>
      <c r="AT45" s="3" t="s">
        <v>32</v>
      </c>
    </row>
    <row r="47" spans="1:46" x14ac:dyDescent="0.25">
      <c r="B47">
        <f>Cash!B85</f>
        <v>1014.5</v>
      </c>
      <c r="C47">
        <f>Cash!C85</f>
        <v>249</v>
      </c>
      <c r="D47">
        <f>Cash!D85</f>
        <v>263.5</v>
      </c>
      <c r="E47">
        <f>Cash!E85</f>
        <v>814</v>
      </c>
      <c r="F47">
        <f>Cash!F85</f>
        <v>127</v>
      </c>
      <c r="G47">
        <f>Cash!G85</f>
        <v>304.35000000000002</v>
      </c>
      <c r="H47">
        <f>Cash!H85</f>
        <v>22</v>
      </c>
      <c r="I47">
        <f>Cash!I85</f>
        <v>250</v>
      </c>
      <c r="J47">
        <f>Cash!J85</f>
        <v>605.65</v>
      </c>
      <c r="K47">
        <f>Cash!K85</f>
        <v>0</v>
      </c>
      <c r="L47">
        <f>Cash!L85</f>
        <v>1000</v>
      </c>
      <c r="M47">
        <f>Cash!M85</f>
        <v>0</v>
      </c>
      <c r="N47">
        <f>Cash!N85</f>
        <v>4650</v>
      </c>
      <c r="O47">
        <f>Cash!O85</f>
        <v>4641.8</v>
      </c>
      <c r="P47">
        <f>Cash!P85</f>
        <v>0</v>
      </c>
      <c r="Q47">
        <f>Cash!Q85</f>
        <v>0</v>
      </c>
      <c r="R47">
        <f>Cash!R85</f>
        <v>0</v>
      </c>
      <c r="S47">
        <f>Cash!S85</f>
        <v>0</v>
      </c>
      <c r="T47">
        <f>Cash!T85</f>
        <v>0</v>
      </c>
      <c r="U47">
        <f>Cash!U85</f>
        <v>0</v>
      </c>
      <c r="V47">
        <f>Cash!V85</f>
        <v>0</v>
      </c>
      <c r="W47">
        <f>Cash!W85</f>
        <v>0</v>
      </c>
      <c r="X47">
        <f>Cash!X85</f>
        <v>0</v>
      </c>
      <c r="Y47">
        <f>Cash!Y85</f>
        <v>0</v>
      </c>
      <c r="Z47">
        <f>Cash!Z85</f>
        <v>0</v>
      </c>
      <c r="AA47">
        <f>Cash!AA85</f>
        <v>0</v>
      </c>
      <c r="AB47">
        <f>Cash!AB85</f>
        <v>0</v>
      </c>
      <c r="AC47">
        <f>Cash!AD85</f>
        <v>0</v>
      </c>
      <c r="AD47">
        <f>Cash!AE85</f>
        <v>0</v>
      </c>
      <c r="AE47">
        <f>Cash!AF85</f>
        <v>0</v>
      </c>
      <c r="AF47">
        <f>Cash!AG85</f>
        <v>0</v>
      </c>
      <c r="AG47">
        <f>Cash!AH85</f>
        <v>0</v>
      </c>
      <c r="AH47">
        <f>Cash!AI85</f>
        <v>0</v>
      </c>
      <c r="AI47">
        <f>Cash!AJ85</f>
        <v>0</v>
      </c>
      <c r="AJ47">
        <f>Cash!AK85</f>
        <v>0</v>
      </c>
      <c r="AK47">
        <f>Cash!AL85</f>
        <v>0</v>
      </c>
      <c r="AL47">
        <f>Cash!AM85</f>
        <v>0</v>
      </c>
      <c r="AM47">
        <f>Cash!AN85</f>
        <v>0</v>
      </c>
      <c r="AN47">
        <f>Cash!AO85</f>
        <v>11.78</v>
      </c>
      <c r="AO47">
        <f>Cash!AP85</f>
        <v>0</v>
      </c>
      <c r="AP47">
        <f>Cash!AQ85</f>
        <v>0</v>
      </c>
      <c r="AQ47">
        <f>Cash!AR85</f>
        <v>0</v>
      </c>
      <c r="AR47">
        <f>Cash!AS85</f>
        <v>0</v>
      </c>
      <c r="AS47">
        <f>Cash!AT85</f>
        <v>0</v>
      </c>
    </row>
    <row r="49" spans="1:46" ht="24.75" x14ac:dyDescent="0.25">
      <c r="A49" t="s">
        <v>32</v>
      </c>
      <c r="B49" s="3" t="s">
        <v>8</v>
      </c>
      <c r="C49" s="3" t="s">
        <v>61</v>
      </c>
      <c r="D49" s="3" t="s">
        <v>62</v>
      </c>
      <c r="E49" s="3" t="s">
        <v>63</v>
      </c>
      <c r="F49" s="3" t="s">
        <v>64</v>
      </c>
      <c r="G49" s="3" t="s">
        <v>4</v>
      </c>
      <c r="H49" s="3" t="s">
        <v>44</v>
      </c>
      <c r="I49" s="3" t="s">
        <v>23</v>
      </c>
      <c r="J49" s="3" t="s">
        <v>28</v>
      </c>
      <c r="O49" s="3" t="s">
        <v>60</v>
      </c>
      <c r="P49" s="3" t="s">
        <v>55</v>
      </c>
      <c r="Q49" s="3" t="s">
        <v>7</v>
      </c>
      <c r="R49" s="3" t="s">
        <v>39</v>
      </c>
      <c r="S49" s="2" t="s">
        <v>8</v>
      </c>
      <c r="T49" s="2" t="s">
        <v>10</v>
      </c>
      <c r="U49" s="3" t="s">
        <v>11</v>
      </c>
      <c r="V49" s="3" t="s">
        <v>51</v>
      </c>
      <c r="W49" s="2" t="s">
        <v>12</v>
      </c>
      <c r="X49" s="3" t="s">
        <v>13</v>
      </c>
      <c r="Y49" s="3" t="s">
        <v>41</v>
      </c>
      <c r="Z49" s="4" t="s">
        <v>14</v>
      </c>
      <c r="AA49" s="3" t="s">
        <v>15</v>
      </c>
      <c r="AB49" s="3" t="s">
        <v>16</v>
      </c>
      <c r="AC49" s="3" t="s">
        <v>58</v>
      </c>
      <c r="AD49" s="3" t="s">
        <v>17</v>
      </c>
      <c r="AE49" s="3" t="s">
        <v>18</v>
      </c>
      <c r="AF49" s="3" t="s">
        <v>19</v>
      </c>
      <c r="AG49" s="3" t="s">
        <v>20</v>
      </c>
      <c r="AH49" s="3" t="s">
        <v>21</v>
      </c>
      <c r="AI49" s="2" t="s">
        <v>22</v>
      </c>
      <c r="AJ49" s="3" t="s">
        <v>56</v>
      </c>
      <c r="AK49" s="3" t="s">
        <v>57</v>
      </c>
      <c r="AL49" s="2" t="s">
        <v>24</v>
      </c>
      <c r="AM49" s="3" t="s">
        <v>25</v>
      </c>
      <c r="AN49" s="2" t="s">
        <v>26</v>
      </c>
      <c r="AO49" s="3" t="s">
        <v>66</v>
      </c>
      <c r="AP49" s="3" t="s">
        <v>27</v>
      </c>
      <c r="AQ49" s="3" t="s">
        <v>29</v>
      </c>
      <c r="AR49" s="3" t="s">
        <v>30</v>
      </c>
      <c r="AS49" s="3" t="s">
        <v>31</v>
      </c>
    </row>
    <row r="50" spans="1:46" x14ac:dyDescent="0.25">
      <c r="B50">
        <f>B47</f>
        <v>1014.5</v>
      </c>
      <c r="C50">
        <f>C47</f>
        <v>249</v>
      </c>
      <c r="D50">
        <f>D47</f>
        <v>263.5</v>
      </c>
      <c r="E50">
        <f>E47</f>
        <v>814</v>
      </c>
      <c r="F50">
        <f>F47</f>
        <v>127</v>
      </c>
      <c r="G50">
        <f>G47+B41+L47</f>
        <v>2174.35</v>
      </c>
      <c r="H50">
        <f>H47+D41</f>
        <v>213</v>
      </c>
      <c r="I50">
        <f>I47</f>
        <v>250</v>
      </c>
      <c r="J50">
        <f>J47</f>
        <v>605.65</v>
      </c>
      <c r="U50">
        <f>N41</f>
        <v>438.52</v>
      </c>
      <c r="Y50">
        <f>R41</f>
        <v>0</v>
      </c>
      <c r="AB50">
        <f>U41</f>
        <v>0</v>
      </c>
      <c r="AC50">
        <f>V41</f>
        <v>145</v>
      </c>
      <c r="AD50">
        <f>W41</f>
        <v>0</v>
      </c>
      <c r="AE50">
        <f>X41</f>
        <v>0</v>
      </c>
      <c r="AH50">
        <f>AA41</f>
        <v>45</v>
      </c>
      <c r="AN50">
        <f>AG41+AN47</f>
        <v>969.31</v>
      </c>
      <c r="AP50">
        <f>AH41</f>
        <v>132</v>
      </c>
    </row>
    <row r="53" spans="1:46" x14ac:dyDescent="0.25">
      <c r="A53" s="21" t="s">
        <v>70</v>
      </c>
    </row>
    <row r="54" spans="1:46" x14ac:dyDescent="0.25">
      <c r="A54" s="2"/>
      <c r="B54" s="116" t="s">
        <v>2</v>
      </c>
      <c r="C54" s="116"/>
      <c r="D54" s="116"/>
      <c r="E54" s="116"/>
      <c r="F54" s="116"/>
      <c r="G54" s="116"/>
      <c r="H54" s="116" t="s">
        <v>34</v>
      </c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</row>
    <row r="55" spans="1:46" x14ac:dyDescent="0.25">
      <c r="A55" s="2" t="s">
        <v>3</v>
      </c>
      <c r="B55" s="116"/>
      <c r="C55" s="116"/>
      <c r="D55" s="116"/>
      <c r="E55" s="116"/>
      <c r="F55" s="116"/>
      <c r="G55" s="116"/>
      <c r="H55" s="2"/>
      <c r="I55" s="2"/>
      <c r="J55" s="2"/>
      <c r="K55" s="2"/>
      <c r="L55" s="2"/>
      <c r="M55" s="116" t="s">
        <v>9</v>
      </c>
      <c r="N55" s="116"/>
      <c r="O55" s="116"/>
      <c r="P55" s="116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18" t="s">
        <v>23</v>
      </c>
      <c r="AD55" s="119"/>
      <c r="AE55" s="2"/>
      <c r="AF55" s="2"/>
      <c r="AG55" s="2"/>
      <c r="AH55" s="2"/>
      <c r="AI55" s="2"/>
      <c r="AJ55" s="2"/>
      <c r="AK55" s="2"/>
      <c r="AL55" s="2"/>
      <c r="AM55" s="2"/>
    </row>
    <row r="56" spans="1:46" ht="24.75" x14ac:dyDescent="0.25">
      <c r="A56" s="2"/>
      <c r="B56" s="3" t="s">
        <v>4</v>
      </c>
      <c r="C56" s="3" t="s">
        <v>5</v>
      </c>
      <c r="D56" s="3" t="s">
        <v>44</v>
      </c>
      <c r="E56" s="3" t="s">
        <v>55</v>
      </c>
      <c r="F56" s="3" t="s">
        <v>45</v>
      </c>
      <c r="G56" s="2" t="s">
        <v>6</v>
      </c>
      <c r="H56" s="3" t="s">
        <v>40</v>
      </c>
      <c r="I56" s="3" t="s">
        <v>55</v>
      </c>
      <c r="J56" s="3" t="s">
        <v>7</v>
      </c>
      <c r="K56" s="3" t="s">
        <v>39</v>
      </c>
      <c r="L56" s="2" t="s">
        <v>8</v>
      </c>
      <c r="M56" s="2" t="s">
        <v>10</v>
      </c>
      <c r="N56" s="3" t="s">
        <v>11</v>
      </c>
      <c r="O56" s="3" t="s">
        <v>51</v>
      </c>
      <c r="P56" s="2" t="s">
        <v>12</v>
      </c>
      <c r="Q56" s="3" t="s">
        <v>13</v>
      </c>
      <c r="R56" s="3" t="s">
        <v>41</v>
      </c>
      <c r="S56" s="4" t="s">
        <v>14</v>
      </c>
      <c r="T56" s="3" t="s">
        <v>15</v>
      </c>
      <c r="U56" s="3" t="s">
        <v>16</v>
      </c>
      <c r="V56" s="3" t="s">
        <v>58</v>
      </c>
      <c r="W56" s="3" t="s">
        <v>17</v>
      </c>
      <c r="X56" s="3" t="s">
        <v>18</v>
      </c>
      <c r="Y56" s="3" t="s">
        <v>19</v>
      </c>
      <c r="Z56" s="3" t="s">
        <v>20</v>
      </c>
      <c r="AA56" s="3" t="s">
        <v>21</v>
      </c>
      <c r="AB56" s="2" t="s">
        <v>22</v>
      </c>
      <c r="AC56" s="3" t="s">
        <v>56</v>
      </c>
      <c r="AD56" s="3" t="s">
        <v>57</v>
      </c>
      <c r="AE56" s="2" t="s">
        <v>24</v>
      </c>
      <c r="AF56" s="3" t="s">
        <v>25</v>
      </c>
      <c r="AG56" s="2" t="s">
        <v>26</v>
      </c>
      <c r="AH56" s="3" t="s">
        <v>27</v>
      </c>
      <c r="AI56" s="3" t="s">
        <v>28</v>
      </c>
      <c r="AJ56" s="3" t="s">
        <v>29</v>
      </c>
      <c r="AK56" s="3" t="s">
        <v>30</v>
      </c>
      <c r="AL56" s="3" t="s">
        <v>31</v>
      </c>
      <c r="AM56" s="3" t="s">
        <v>32</v>
      </c>
    </row>
    <row r="58" spans="1:46" x14ac:dyDescent="0.25">
      <c r="B58">
        <f>StGeorge!B112</f>
        <v>524</v>
      </c>
      <c r="C58">
        <f>StGeorge!C112</f>
        <v>4189.95</v>
      </c>
      <c r="D58">
        <f>StGeorge!D112</f>
        <v>0</v>
      </c>
      <c r="E58">
        <f>StGeorge!E112</f>
        <v>0</v>
      </c>
      <c r="F58">
        <f>StGeorge!G112</f>
        <v>0</v>
      </c>
      <c r="G58">
        <f>StGeorge!K112</f>
        <v>4713.95</v>
      </c>
      <c r="H58">
        <f>StGeorge!L112</f>
        <v>0</v>
      </c>
      <c r="I58">
        <f>StGeorge!O112</f>
        <v>0</v>
      </c>
      <c r="J58">
        <f>StGeorge!P112</f>
        <v>0</v>
      </c>
      <c r="K58">
        <f>StGeorge!Q112</f>
        <v>0</v>
      </c>
      <c r="L58">
        <f>StGeorge!R112</f>
        <v>690</v>
      </c>
      <c r="M58">
        <f>StGeorge!S112</f>
        <v>0</v>
      </c>
      <c r="N58">
        <f>StGeorge!T112</f>
        <v>0</v>
      </c>
      <c r="O58">
        <f>StGeorge!U112</f>
        <v>0</v>
      </c>
      <c r="P58">
        <f>StGeorge!V112</f>
        <v>0</v>
      </c>
      <c r="Q58">
        <f>StGeorge!W112</f>
        <v>0</v>
      </c>
      <c r="R58">
        <f>StGeorge!X112</f>
        <v>0</v>
      </c>
      <c r="S58">
        <f>StGeorge!Y112</f>
        <v>0</v>
      </c>
      <c r="T58">
        <f>StGeorge!Z112</f>
        <v>0</v>
      </c>
      <c r="U58">
        <f>StGeorge!AA112</f>
        <v>314.84999999999997</v>
      </c>
      <c r="V58">
        <f>StGeorge!AD112</f>
        <v>0</v>
      </c>
      <c r="W58">
        <f>StGeorge!AE112</f>
        <v>520</v>
      </c>
      <c r="X58">
        <f>StGeorge!AF112</f>
        <v>0</v>
      </c>
      <c r="Y58">
        <f>StGeorge!AG112</f>
        <v>0</v>
      </c>
      <c r="Z58">
        <f>StGeorge!AH112</f>
        <v>0</v>
      </c>
      <c r="AA58">
        <f>StGeorge!AI112</f>
        <v>45</v>
      </c>
      <c r="AB58">
        <f>StGeorge!AJ112</f>
        <v>0</v>
      </c>
      <c r="AC58">
        <f>StGeorge!AK112</f>
        <v>7500</v>
      </c>
      <c r="AD58">
        <f>StGeorge!AL112</f>
        <v>0</v>
      </c>
      <c r="AE58">
        <f>StGeorge!AM112</f>
        <v>0</v>
      </c>
      <c r="AF58">
        <f>StGeorge!AN112</f>
        <v>2900</v>
      </c>
      <c r="AG58">
        <f>StGeorge!AO112</f>
        <v>1057.05</v>
      </c>
      <c r="AH58">
        <f>StGeorge!AQ112</f>
        <v>264</v>
      </c>
      <c r="AI58">
        <f>StGeorge!AR112</f>
        <v>0</v>
      </c>
      <c r="AJ58">
        <f>StGeorge!AS112</f>
        <v>0</v>
      </c>
      <c r="AK58">
        <f>StGeorge!AT112</f>
        <v>0</v>
      </c>
      <c r="AL58">
        <f>StGeorge!AU112</f>
        <v>0</v>
      </c>
    </row>
    <row r="60" spans="1:46" x14ac:dyDescent="0.25">
      <c r="A60" s="2"/>
      <c r="B60" s="116" t="s">
        <v>2</v>
      </c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 t="s">
        <v>34</v>
      </c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</row>
    <row r="61" spans="1:46" x14ac:dyDescent="0.25">
      <c r="A61" s="2" t="s">
        <v>3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2"/>
      <c r="P61" s="2"/>
      <c r="Q61" s="2"/>
      <c r="R61" s="2"/>
      <c r="S61" s="2"/>
      <c r="T61" s="116" t="s">
        <v>9</v>
      </c>
      <c r="U61" s="116"/>
      <c r="V61" s="116"/>
      <c r="W61" s="116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118" t="s">
        <v>23</v>
      </c>
      <c r="AK61" s="119"/>
      <c r="AL61" s="2"/>
      <c r="AM61" s="2"/>
      <c r="AN61" s="2"/>
      <c r="AO61" s="2"/>
      <c r="AP61" s="2"/>
      <c r="AQ61" s="2"/>
      <c r="AR61" s="2"/>
      <c r="AS61" s="2"/>
      <c r="AT61" s="2"/>
    </row>
    <row r="62" spans="1:46" ht="24.75" x14ac:dyDescent="0.25">
      <c r="A62" s="2"/>
      <c r="B62" s="3" t="s">
        <v>8</v>
      </c>
      <c r="C62" s="3" t="s">
        <v>61</v>
      </c>
      <c r="D62" s="3" t="s">
        <v>62</v>
      </c>
      <c r="E62" s="3" t="s">
        <v>63</v>
      </c>
      <c r="F62" s="3" t="s">
        <v>64</v>
      </c>
      <c r="G62" s="3" t="s">
        <v>4</v>
      </c>
      <c r="H62" s="3" t="s">
        <v>44</v>
      </c>
      <c r="I62" s="3" t="s">
        <v>23</v>
      </c>
      <c r="J62" s="3" t="s">
        <v>28</v>
      </c>
      <c r="K62" s="3"/>
      <c r="L62" s="3"/>
      <c r="M62" s="3" t="s">
        <v>65</v>
      </c>
      <c r="N62" s="2" t="s">
        <v>6</v>
      </c>
      <c r="O62" s="3" t="s">
        <v>60</v>
      </c>
      <c r="P62" s="3" t="s">
        <v>55</v>
      </c>
      <c r="Q62" s="3" t="s">
        <v>7</v>
      </c>
      <c r="R62" s="3" t="s">
        <v>39</v>
      </c>
      <c r="S62" s="2" t="s">
        <v>8</v>
      </c>
      <c r="T62" s="2" t="s">
        <v>10</v>
      </c>
      <c r="U62" s="3" t="s">
        <v>11</v>
      </c>
      <c r="V62" s="3" t="s">
        <v>51</v>
      </c>
      <c r="W62" s="2" t="s">
        <v>12</v>
      </c>
      <c r="X62" s="3" t="s">
        <v>13</v>
      </c>
      <c r="Y62" s="3" t="s">
        <v>41</v>
      </c>
      <c r="Z62" s="4" t="s">
        <v>14</v>
      </c>
      <c r="AA62" s="3" t="s">
        <v>15</v>
      </c>
      <c r="AB62" s="3" t="s">
        <v>16</v>
      </c>
      <c r="AC62" s="3" t="s">
        <v>58</v>
      </c>
      <c r="AD62" s="3" t="s">
        <v>17</v>
      </c>
      <c r="AE62" s="3" t="s">
        <v>18</v>
      </c>
      <c r="AF62" s="3" t="s">
        <v>19</v>
      </c>
      <c r="AG62" s="3" t="s">
        <v>20</v>
      </c>
      <c r="AH62" s="3" t="s">
        <v>21</v>
      </c>
      <c r="AI62" s="2" t="s">
        <v>22</v>
      </c>
      <c r="AJ62" s="3" t="s">
        <v>56</v>
      </c>
      <c r="AK62" s="3" t="s">
        <v>57</v>
      </c>
      <c r="AL62" s="2" t="s">
        <v>24</v>
      </c>
      <c r="AM62" s="3" t="s">
        <v>25</v>
      </c>
      <c r="AN62" s="2" t="s">
        <v>26</v>
      </c>
      <c r="AO62" s="3" t="s">
        <v>66</v>
      </c>
      <c r="AP62" s="3" t="s">
        <v>28</v>
      </c>
      <c r="AQ62" s="3" t="s">
        <v>29</v>
      </c>
      <c r="AR62" s="3" t="s">
        <v>30</v>
      </c>
      <c r="AS62" s="3" t="s">
        <v>31</v>
      </c>
      <c r="AT62" s="3" t="s">
        <v>32</v>
      </c>
    </row>
    <row r="64" spans="1:46" x14ac:dyDescent="0.25">
      <c r="B64">
        <f>Cash!B108</f>
        <v>1476</v>
      </c>
      <c r="C64">
        <f>Cash!C108</f>
        <v>360</v>
      </c>
      <c r="D64">
        <f>Cash!D108</f>
        <v>162</v>
      </c>
      <c r="E64">
        <f>Cash!E108</f>
        <v>470</v>
      </c>
      <c r="F64">
        <f>Cash!F108</f>
        <v>246</v>
      </c>
      <c r="G64">
        <f>Cash!G108</f>
        <v>632.04999999999995</v>
      </c>
      <c r="H64">
        <f>Cash!H108</f>
        <v>33</v>
      </c>
      <c r="I64">
        <f>Cash!I108</f>
        <v>402</v>
      </c>
      <c r="J64">
        <f>Cash!J108</f>
        <v>408.9</v>
      </c>
      <c r="K64">
        <f>Cash!K108</f>
        <v>0</v>
      </c>
      <c r="L64">
        <f>Cash!L108</f>
        <v>710</v>
      </c>
      <c r="M64">
        <f>Cash!M108</f>
        <v>0</v>
      </c>
      <c r="N64">
        <f>Cash!N108</f>
        <v>4899.95</v>
      </c>
      <c r="O64">
        <f>Cash!O108</f>
        <v>4189.95</v>
      </c>
      <c r="P64">
        <f>Cash!P108</f>
        <v>0</v>
      </c>
      <c r="Q64">
        <f>Cash!Q108</f>
        <v>0</v>
      </c>
      <c r="R64">
        <f>Cash!R108</f>
        <v>0</v>
      </c>
      <c r="S64">
        <f>Cash!S108</f>
        <v>0</v>
      </c>
      <c r="T64">
        <f>Cash!T108</f>
        <v>0</v>
      </c>
      <c r="U64">
        <f>Cash!U108</f>
        <v>10</v>
      </c>
      <c r="V64">
        <f>Cash!V108</f>
        <v>0</v>
      </c>
      <c r="W64">
        <f>Cash!W108</f>
        <v>0</v>
      </c>
      <c r="X64">
        <f>Cash!X108</f>
        <v>0</v>
      </c>
      <c r="Y64">
        <f>Cash!Y108</f>
        <v>0</v>
      </c>
      <c r="Z64">
        <f>Cash!Z108</f>
        <v>0</v>
      </c>
      <c r="AA64">
        <f>Cash!AA108</f>
        <v>0</v>
      </c>
      <c r="AB64">
        <f>Cash!AB108</f>
        <v>0</v>
      </c>
      <c r="AC64">
        <f>Cash!AD108</f>
        <v>0</v>
      </c>
      <c r="AD64">
        <f>Cash!AE108</f>
        <v>0</v>
      </c>
      <c r="AE64">
        <f>Cash!AF108</f>
        <v>0</v>
      </c>
      <c r="AF64">
        <f>Cash!AG108</f>
        <v>0</v>
      </c>
      <c r="AG64">
        <f>Cash!AH108</f>
        <v>0</v>
      </c>
      <c r="AH64">
        <f>Cash!AI108</f>
        <v>0</v>
      </c>
      <c r="AI64">
        <f>Cash!AJ108</f>
        <v>0</v>
      </c>
      <c r="AJ64">
        <f>Cash!AK108</f>
        <v>0</v>
      </c>
      <c r="AK64">
        <f>Cash!AL108</f>
        <v>0</v>
      </c>
      <c r="AL64">
        <f>Cash!AM108</f>
        <v>0</v>
      </c>
      <c r="AM64">
        <f>Cash!AN108</f>
        <v>0</v>
      </c>
      <c r="AN64">
        <f>Cash!AO108</f>
        <v>231.95</v>
      </c>
      <c r="AO64">
        <f>Cash!AP108</f>
        <v>500</v>
      </c>
      <c r="AP64">
        <f>Cash!AQ108</f>
        <v>0</v>
      </c>
      <c r="AQ64">
        <f>Cash!AR108</f>
        <v>0</v>
      </c>
      <c r="AR64">
        <f>Cash!AS108</f>
        <v>0</v>
      </c>
      <c r="AS64">
        <f>Cash!AT108</f>
        <v>0</v>
      </c>
    </row>
    <row r="66" spans="1:46" ht="24.75" x14ac:dyDescent="0.25">
      <c r="A66" t="s">
        <v>32</v>
      </c>
      <c r="B66" s="3" t="s">
        <v>8</v>
      </c>
      <c r="C66" s="3" t="s">
        <v>61</v>
      </c>
      <c r="D66" s="3" t="s">
        <v>62</v>
      </c>
      <c r="E66" s="3" t="s">
        <v>63</v>
      </c>
      <c r="F66" s="3" t="s">
        <v>64</v>
      </c>
      <c r="G66" s="3" t="s">
        <v>4</v>
      </c>
      <c r="H66" s="3" t="s">
        <v>44</v>
      </c>
      <c r="I66" s="3" t="s">
        <v>23</v>
      </c>
      <c r="J66" s="3" t="s">
        <v>28</v>
      </c>
      <c r="O66" s="3" t="s">
        <v>60</v>
      </c>
      <c r="P66" s="3" t="s">
        <v>55</v>
      </c>
      <c r="Q66" s="3" t="s">
        <v>7</v>
      </c>
      <c r="R66" s="3" t="s">
        <v>39</v>
      </c>
      <c r="S66" s="2" t="s">
        <v>8</v>
      </c>
      <c r="T66" s="2" t="s">
        <v>10</v>
      </c>
      <c r="U66" s="3" t="s">
        <v>11</v>
      </c>
      <c r="V66" s="3" t="s">
        <v>51</v>
      </c>
      <c r="W66" s="2" t="s">
        <v>12</v>
      </c>
      <c r="X66" s="3" t="s">
        <v>13</v>
      </c>
      <c r="Y66" s="3" t="s">
        <v>41</v>
      </c>
      <c r="Z66" s="4" t="s">
        <v>14</v>
      </c>
      <c r="AA66" s="3" t="s">
        <v>15</v>
      </c>
      <c r="AB66" s="3" t="s">
        <v>16</v>
      </c>
      <c r="AC66" s="3" t="s">
        <v>58</v>
      </c>
      <c r="AD66" s="3" t="s">
        <v>17</v>
      </c>
      <c r="AE66" s="3" t="s">
        <v>18</v>
      </c>
      <c r="AF66" s="3" t="s">
        <v>19</v>
      </c>
      <c r="AG66" s="3" t="s">
        <v>20</v>
      </c>
      <c r="AH66" s="3" t="s">
        <v>21</v>
      </c>
      <c r="AI66" s="2" t="s">
        <v>22</v>
      </c>
      <c r="AJ66" s="3" t="s">
        <v>56</v>
      </c>
      <c r="AK66" s="3" t="s">
        <v>57</v>
      </c>
      <c r="AL66" s="2" t="s">
        <v>24</v>
      </c>
      <c r="AM66" s="3" t="s">
        <v>25</v>
      </c>
      <c r="AN66" s="2" t="s">
        <v>26</v>
      </c>
      <c r="AO66" s="3" t="s">
        <v>66</v>
      </c>
      <c r="AP66" s="3" t="s">
        <v>28</v>
      </c>
      <c r="AQ66" s="3" t="s">
        <v>29</v>
      </c>
      <c r="AR66" s="3" t="s">
        <v>30</v>
      </c>
      <c r="AS66" s="3" t="s">
        <v>31</v>
      </c>
    </row>
    <row r="67" spans="1:46" x14ac:dyDescent="0.25">
      <c r="B67">
        <f>B64</f>
        <v>1476</v>
      </c>
      <c r="C67">
        <f>C64</f>
        <v>360</v>
      </c>
      <c r="D67">
        <f>D64</f>
        <v>162</v>
      </c>
      <c r="E67">
        <f>E64</f>
        <v>470</v>
      </c>
      <c r="F67">
        <f>F64</f>
        <v>246</v>
      </c>
      <c r="G67">
        <f>G64+B58+L64</f>
        <v>1866.05</v>
      </c>
      <c r="H67">
        <f>H64+D58</f>
        <v>33</v>
      </c>
      <c r="I67">
        <f>I64</f>
        <v>402</v>
      </c>
      <c r="J67">
        <f>J64</f>
        <v>408.9</v>
      </c>
      <c r="S67">
        <f>L58</f>
        <v>690</v>
      </c>
      <c r="U67">
        <f>U64</f>
        <v>10</v>
      </c>
      <c r="Y67">
        <f>R58</f>
        <v>0</v>
      </c>
      <c r="AB67">
        <f>U58</f>
        <v>314.84999999999997</v>
      </c>
      <c r="AD67">
        <f>W58</f>
        <v>520</v>
      </c>
      <c r="AE67">
        <f>X58</f>
        <v>0</v>
      </c>
      <c r="AH67">
        <f>AA58</f>
        <v>45</v>
      </c>
      <c r="AJ67">
        <f>AC58</f>
        <v>7500</v>
      </c>
      <c r="AM67">
        <f>AF58</f>
        <v>2900</v>
      </c>
      <c r="AN67">
        <f>AG58+AN64</f>
        <v>1289</v>
      </c>
      <c r="AO67">
        <f>AO64</f>
        <v>500</v>
      </c>
    </row>
    <row r="70" spans="1:46" x14ac:dyDescent="0.25">
      <c r="A70" s="21" t="s">
        <v>71</v>
      </c>
    </row>
    <row r="71" spans="1:46" x14ac:dyDescent="0.25">
      <c r="A71" s="2"/>
      <c r="B71" s="116" t="s">
        <v>2</v>
      </c>
      <c r="C71" s="116"/>
      <c r="D71" s="116"/>
      <c r="E71" s="116"/>
      <c r="F71" s="116"/>
      <c r="G71" s="116"/>
      <c r="H71" s="116" t="s">
        <v>34</v>
      </c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</row>
    <row r="72" spans="1:46" x14ac:dyDescent="0.25">
      <c r="A72" s="2" t="s">
        <v>3</v>
      </c>
      <c r="B72" s="116"/>
      <c r="C72" s="116"/>
      <c r="D72" s="116"/>
      <c r="E72" s="116"/>
      <c r="F72" s="116"/>
      <c r="G72" s="116"/>
      <c r="H72" s="2"/>
      <c r="I72" s="2"/>
      <c r="J72" s="2"/>
      <c r="K72" s="2"/>
      <c r="L72" s="2"/>
      <c r="M72" s="116" t="s">
        <v>9</v>
      </c>
      <c r="N72" s="116"/>
      <c r="O72" s="116"/>
      <c r="P72" s="116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118" t="s">
        <v>23</v>
      </c>
      <c r="AD72" s="119"/>
      <c r="AE72" s="2"/>
      <c r="AF72" s="2"/>
      <c r="AG72" s="2"/>
      <c r="AH72" s="2"/>
      <c r="AI72" s="2"/>
      <c r="AJ72" s="2"/>
      <c r="AK72" s="2"/>
      <c r="AL72" s="2"/>
      <c r="AM72" s="2"/>
    </row>
    <row r="73" spans="1:46" ht="24.75" x14ac:dyDescent="0.25">
      <c r="A73" s="2"/>
      <c r="B73" s="3" t="s">
        <v>4</v>
      </c>
      <c r="C73" s="3" t="s">
        <v>5</v>
      </c>
      <c r="D73" s="3" t="s">
        <v>44</v>
      </c>
      <c r="E73" s="3" t="s">
        <v>55</v>
      </c>
      <c r="F73" s="3" t="s">
        <v>45</v>
      </c>
      <c r="G73" s="2" t="s">
        <v>6</v>
      </c>
      <c r="H73" s="3" t="s">
        <v>40</v>
      </c>
      <c r="I73" s="3" t="s">
        <v>55</v>
      </c>
      <c r="J73" s="3" t="s">
        <v>7</v>
      </c>
      <c r="K73" s="3" t="s">
        <v>39</v>
      </c>
      <c r="L73" s="2" t="s">
        <v>8</v>
      </c>
      <c r="M73" s="2" t="s">
        <v>10</v>
      </c>
      <c r="N73" s="3" t="s">
        <v>11</v>
      </c>
      <c r="O73" s="3" t="s">
        <v>51</v>
      </c>
      <c r="P73" s="2" t="s">
        <v>12</v>
      </c>
      <c r="Q73" s="3" t="s">
        <v>13</v>
      </c>
      <c r="R73" s="3" t="s">
        <v>41</v>
      </c>
      <c r="S73" s="4" t="s">
        <v>14</v>
      </c>
      <c r="T73" s="3" t="s">
        <v>15</v>
      </c>
      <c r="U73" s="3" t="s">
        <v>16</v>
      </c>
      <c r="V73" s="3" t="s">
        <v>58</v>
      </c>
      <c r="W73" s="3" t="s">
        <v>17</v>
      </c>
      <c r="X73" s="3" t="s">
        <v>18</v>
      </c>
      <c r="Y73" s="3" t="s">
        <v>19</v>
      </c>
      <c r="Z73" s="3" t="s">
        <v>20</v>
      </c>
      <c r="AA73" s="3" t="s">
        <v>21</v>
      </c>
      <c r="AB73" s="2" t="s">
        <v>22</v>
      </c>
      <c r="AC73" s="3" t="s">
        <v>56</v>
      </c>
      <c r="AD73" s="3" t="s">
        <v>57</v>
      </c>
      <c r="AE73" s="2" t="s">
        <v>24</v>
      </c>
      <c r="AF73" s="3" t="s">
        <v>25</v>
      </c>
      <c r="AG73" s="2" t="s">
        <v>26</v>
      </c>
      <c r="AH73" s="3" t="s">
        <v>27</v>
      </c>
      <c r="AI73" s="3" t="s">
        <v>28</v>
      </c>
      <c r="AJ73" s="3" t="s">
        <v>29</v>
      </c>
      <c r="AK73" s="3" t="s">
        <v>30</v>
      </c>
      <c r="AL73" s="3" t="s">
        <v>31</v>
      </c>
      <c r="AM73" s="3" t="s">
        <v>32</v>
      </c>
    </row>
    <row r="75" spans="1:46" x14ac:dyDescent="0.25">
      <c r="B75">
        <f>StGeorge!B155</f>
        <v>1943.5</v>
      </c>
      <c r="C75">
        <f>StGeorge!C155</f>
        <v>4371.6000000000004</v>
      </c>
      <c r="D75">
        <f>StGeorge!D155</f>
        <v>35</v>
      </c>
      <c r="E75">
        <f>StGeorge!E155</f>
        <v>0</v>
      </c>
      <c r="F75">
        <f>StGeorge!G155</f>
        <v>0</v>
      </c>
      <c r="G75">
        <f>StGeorge!K155</f>
        <v>6350.1</v>
      </c>
      <c r="H75">
        <f>StGeorge!L155</f>
        <v>0</v>
      </c>
      <c r="I75">
        <f>StGeorge!O155</f>
        <v>0</v>
      </c>
      <c r="J75">
        <f>StGeorge!P155</f>
        <v>0</v>
      </c>
      <c r="K75">
        <f>StGeorge!Q155</f>
        <v>0</v>
      </c>
      <c r="L75">
        <f>StGeorge!R155</f>
        <v>0</v>
      </c>
      <c r="M75">
        <f>StGeorge!S155</f>
        <v>0</v>
      </c>
      <c r="N75">
        <f>StGeorge!T155</f>
        <v>0</v>
      </c>
      <c r="O75">
        <f>StGeorge!U155</f>
        <v>0</v>
      </c>
      <c r="P75">
        <f>StGeorge!V155</f>
        <v>0</v>
      </c>
      <c r="Q75">
        <f>StGeorge!W155</f>
        <v>0</v>
      </c>
      <c r="R75">
        <f>StGeorge!X155</f>
        <v>0</v>
      </c>
      <c r="S75">
        <f>StGeorge!Y155</f>
        <v>0</v>
      </c>
      <c r="T75">
        <f>StGeorge!Z155</f>
        <v>0</v>
      </c>
      <c r="U75">
        <f>StGeorge!AA155</f>
        <v>0</v>
      </c>
      <c r="V75">
        <f>StGeorge!AD155</f>
        <v>0</v>
      </c>
      <c r="W75">
        <f>StGeorge!AE155</f>
        <v>0</v>
      </c>
      <c r="X75">
        <f>StGeorge!AF155</f>
        <v>0</v>
      </c>
      <c r="Y75">
        <f>StGeorge!AG155</f>
        <v>0</v>
      </c>
      <c r="Z75">
        <f>StGeorge!AH155</f>
        <v>0</v>
      </c>
      <c r="AA75">
        <f>StGeorge!AI155</f>
        <v>45</v>
      </c>
      <c r="AB75">
        <f>StGeorge!AJ155</f>
        <v>0</v>
      </c>
      <c r="AC75">
        <f>StGeorge!AK155</f>
        <v>0</v>
      </c>
      <c r="AD75">
        <f>StGeorge!AL155</f>
        <v>2200</v>
      </c>
      <c r="AE75">
        <f>StGeorge!AM155</f>
        <v>0</v>
      </c>
      <c r="AF75">
        <f>StGeorge!AN155</f>
        <v>0</v>
      </c>
      <c r="AG75">
        <f>StGeorge!AO155</f>
        <v>555.65</v>
      </c>
      <c r="AH75">
        <f>StGeorge!AQ155</f>
        <v>0</v>
      </c>
      <c r="AI75">
        <f>StGeorge!AR155</f>
        <v>0</v>
      </c>
      <c r="AJ75">
        <f>StGeorge!AS155</f>
        <v>0</v>
      </c>
      <c r="AK75">
        <f>StGeorge!AT155</f>
        <v>195.16</v>
      </c>
      <c r="AL75">
        <f>StGeorge!AU155</f>
        <v>0</v>
      </c>
    </row>
    <row r="77" spans="1:46" x14ac:dyDescent="0.25">
      <c r="A77" s="2"/>
      <c r="B77" s="116" t="s">
        <v>2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 t="s">
        <v>34</v>
      </c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</row>
    <row r="78" spans="1:46" x14ac:dyDescent="0.25">
      <c r="A78" s="2" t="s">
        <v>3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2"/>
      <c r="P78" s="2"/>
      <c r="Q78" s="2"/>
      <c r="R78" s="2"/>
      <c r="S78" s="2"/>
      <c r="T78" s="116" t="s">
        <v>9</v>
      </c>
      <c r="U78" s="116"/>
      <c r="V78" s="116"/>
      <c r="W78" s="116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118" t="s">
        <v>23</v>
      </c>
      <c r="AK78" s="119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24.75" x14ac:dyDescent="0.25">
      <c r="A79" s="2"/>
      <c r="B79" s="3" t="s">
        <v>8</v>
      </c>
      <c r="C79" s="3" t="s">
        <v>61</v>
      </c>
      <c r="D79" s="3" t="s">
        <v>62</v>
      </c>
      <c r="E79" s="3" t="s">
        <v>63</v>
      </c>
      <c r="F79" s="3" t="s">
        <v>64</v>
      </c>
      <c r="G79" s="3" t="s">
        <v>4</v>
      </c>
      <c r="H79" s="3" t="s">
        <v>44</v>
      </c>
      <c r="I79" s="3" t="s">
        <v>23</v>
      </c>
      <c r="J79" s="3" t="s">
        <v>28</v>
      </c>
      <c r="K79" s="3"/>
      <c r="L79" s="3"/>
      <c r="M79" s="3" t="s">
        <v>65</v>
      </c>
      <c r="N79" s="2" t="s">
        <v>6</v>
      </c>
      <c r="O79" s="3" t="s">
        <v>60</v>
      </c>
      <c r="P79" s="3" t="s">
        <v>55</v>
      </c>
      <c r="Q79" s="3" t="s">
        <v>7</v>
      </c>
      <c r="R79" s="3" t="s">
        <v>39</v>
      </c>
      <c r="S79" s="2" t="s">
        <v>8</v>
      </c>
      <c r="T79" s="2" t="s">
        <v>10</v>
      </c>
      <c r="U79" s="3" t="s">
        <v>11</v>
      </c>
      <c r="V79" s="3" t="s">
        <v>51</v>
      </c>
      <c r="W79" s="2" t="s">
        <v>12</v>
      </c>
      <c r="X79" s="3" t="s">
        <v>13</v>
      </c>
      <c r="Y79" s="3" t="s">
        <v>41</v>
      </c>
      <c r="Z79" s="4" t="s">
        <v>14</v>
      </c>
      <c r="AA79" s="3" t="s">
        <v>15</v>
      </c>
      <c r="AB79" s="3" t="s">
        <v>16</v>
      </c>
      <c r="AC79" s="3" t="s">
        <v>58</v>
      </c>
      <c r="AD79" s="3" t="s">
        <v>17</v>
      </c>
      <c r="AE79" s="3" t="s">
        <v>18</v>
      </c>
      <c r="AF79" s="3" t="s">
        <v>19</v>
      </c>
      <c r="AG79" s="3" t="s">
        <v>20</v>
      </c>
      <c r="AH79" s="3" t="s">
        <v>21</v>
      </c>
      <c r="AI79" s="2" t="s">
        <v>22</v>
      </c>
      <c r="AJ79" s="3" t="s">
        <v>56</v>
      </c>
      <c r="AK79" s="3" t="s">
        <v>57</v>
      </c>
      <c r="AL79" s="2" t="s">
        <v>24</v>
      </c>
      <c r="AM79" s="3" t="s">
        <v>25</v>
      </c>
      <c r="AN79" s="2" t="s">
        <v>26</v>
      </c>
      <c r="AO79" s="3" t="s">
        <v>66</v>
      </c>
      <c r="AP79" s="3" t="s">
        <v>28</v>
      </c>
      <c r="AQ79" s="3" t="s">
        <v>29</v>
      </c>
      <c r="AR79" s="3" t="s">
        <v>30</v>
      </c>
      <c r="AS79" s="3" t="s">
        <v>31</v>
      </c>
      <c r="AT79" s="3" t="s">
        <v>32</v>
      </c>
    </row>
    <row r="81" spans="1:46" x14ac:dyDescent="0.25">
      <c r="B81">
        <f>Cash!B149</f>
        <v>1675.6</v>
      </c>
      <c r="C81">
        <f>Cash!C149</f>
        <v>270</v>
      </c>
      <c r="D81">
        <f>Cash!D149</f>
        <v>510</v>
      </c>
      <c r="E81">
        <f>Cash!E149</f>
        <v>200</v>
      </c>
      <c r="F81">
        <f>Cash!F149</f>
        <v>0</v>
      </c>
      <c r="G81">
        <f>Cash!G149</f>
        <v>728</v>
      </c>
      <c r="H81">
        <f>Cash!H149</f>
        <v>220</v>
      </c>
      <c r="I81">
        <f>Cash!I149</f>
        <v>600</v>
      </c>
      <c r="J81">
        <f>Cash!J149</f>
        <v>630</v>
      </c>
      <c r="K81">
        <f>Cash!K149</f>
        <v>0</v>
      </c>
      <c r="L81">
        <f>Cash!L149</f>
        <v>2800</v>
      </c>
      <c r="M81">
        <f>Cash!M149</f>
        <v>0</v>
      </c>
      <c r="N81">
        <f>Cash!N149</f>
        <v>7633.6</v>
      </c>
      <c r="O81">
        <f>Cash!O149</f>
        <v>4371.6000000000004</v>
      </c>
      <c r="P81">
        <f>Cash!P149</f>
        <v>0</v>
      </c>
      <c r="Q81">
        <f>Cash!Q149</f>
        <v>0</v>
      </c>
      <c r="R81">
        <f>Cash!R149</f>
        <v>0</v>
      </c>
      <c r="S81">
        <f>Cash!S149</f>
        <v>670</v>
      </c>
      <c r="T81">
        <f>Cash!T149</f>
        <v>0</v>
      </c>
      <c r="U81">
        <f>Cash!U149</f>
        <v>0</v>
      </c>
      <c r="V81">
        <f>Cash!V149</f>
        <v>0</v>
      </c>
      <c r="W81">
        <f>Cash!W149</f>
        <v>0</v>
      </c>
      <c r="X81">
        <f>Cash!X149</f>
        <v>0</v>
      </c>
      <c r="Y81">
        <f>Cash!Y149</f>
        <v>0</v>
      </c>
      <c r="Z81">
        <f>Cash!Z149</f>
        <v>0</v>
      </c>
      <c r="AA81">
        <f>Cash!AA149</f>
        <v>0</v>
      </c>
      <c r="AB81">
        <f>Cash!AB149</f>
        <v>0</v>
      </c>
      <c r="AC81">
        <f>Cash!AD149</f>
        <v>0</v>
      </c>
      <c r="AD81">
        <f>Cash!AE149</f>
        <v>219</v>
      </c>
      <c r="AE81">
        <f>Cash!AF149</f>
        <v>0</v>
      </c>
      <c r="AF81">
        <f>Cash!AG149</f>
        <v>0</v>
      </c>
      <c r="AG81">
        <f>Cash!AH149</f>
        <v>0</v>
      </c>
      <c r="AH81">
        <f>Cash!AI149</f>
        <v>0</v>
      </c>
      <c r="AI81">
        <f>Cash!AJ149</f>
        <v>0</v>
      </c>
      <c r="AJ81">
        <f>Cash!AK149</f>
        <v>0</v>
      </c>
      <c r="AK81">
        <f>Cash!AL149</f>
        <v>0</v>
      </c>
      <c r="AL81">
        <f>Cash!AM149</f>
        <v>0</v>
      </c>
      <c r="AM81">
        <f>Cash!AN149</f>
        <v>0</v>
      </c>
      <c r="AN81">
        <f>Cash!AO149</f>
        <v>0</v>
      </c>
      <c r="AO81">
        <f>Cash!AP149</f>
        <v>0</v>
      </c>
      <c r="AP81">
        <f>Cash!AQ149</f>
        <v>0</v>
      </c>
      <c r="AQ81">
        <f>Cash!AR149</f>
        <v>0</v>
      </c>
      <c r="AR81">
        <f>Cash!AS149</f>
        <v>0</v>
      </c>
      <c r="AS81">
        <f>Cash!AT149</f>
        <v>0</v>
      </c>
    </row>
    <row r="83" spans="1:46" ht="24.75" x14ac:dyDescent="0.25">
      <c r="A83" t="s">
        <v>32</v>
      </c>
      <c r="B83" s="3" t="s">
        <v>8</v>
      </c>
      <c r="C83" s="3" t="s">
        <v>61</v>
      </c>
      <c r="D83" s="3" t="s">
        <v>62</v>
      </c>
      <c r="E83" s="3" t="s">
        <v>63</v>
      </c>
      <c r="F83" s="3" t="s">
        <v>64</v>
      </c>
      <c r="G83" s="3" t="s">
        <v>4</v>
      </c>
      <c r="H83" s="3" t="s">
        <v>44</v>
      </c>
      <c r="I83" s="3" t="s">
        <v>23</v>
      </c>
      <c r="J83" s="3" t="s">
        <v>28</v>
      </c>
      <c r="O83" s="3" t="s">
        <v>60</v>
      </c>
      <c r="P83" s="3" t="s">
        <v>55</v>
      </c>
      <c r="Q83" s="3" t="s">
        <v>7</v>
      </c>
      <c r="R83" s="3" t="s">
        <v>39</v>
      </c>
      <c r="S83" s="2" t="s">
        <v>8</v>
      </c>
      <c r="T83" s="2" t="s">
        <v>10</v>
      </c>
      <c r="U83" s="3" t="s">
        <v>11</v>
      </c>
      <c r="V83" s="3" t="s">
        <v>51</v>
      </c>
      <c r="W83" s="2" t="s">
        <v>12</v>
      </c>
      <c r="X83" s="3" t="s">
        <v>13</v>
      </c>
      <c r="Y83" s="3" t="s">
        <v>41</v>
      </c>
      <c r="Z83" s="4" t="s">
        <v>14</v>
      </c>
      <c r="AA83" s="3" t="s">
        <v>15</v>
      </c>
      <c r="AB83" s="3" t="s">
        <v>16</v>
      </c>
      <c r="AC83" s="3" t="s">
        <v>58</v>
      </c>
      <c r="AD83" s="3" t="s">
        <v>17</v>
      </c>
      <c r="AE83" s="3" t="s">
        <v>18</v>
      </c>
      <c r="AF83" s="3" t="s">
        <v>19</v>
      </c>
      <c r="AG83" s="3" t="s">
        <v>20</v>
      </c>
      <c r="AH83" s="3" t="s">
        <v>21</v>
      </c>
      <c r="AI83" s="2" t="s">
        <v>22</v>
      </c>
      <c r="AJ83" s="3" t="s">
        <v>56</v>
      </c>
      <c r="AK83" s="3" t="s">
        <v>57</v>
      </c>
      <c r="AL83" s="2" t="s">
        <v>24</v>
      </c>
      <c r="AM83" s="3" t="s">
        <v>25</v>
      </c>
      <c r="AN83" s="2" t="s">
        <v>26</v>
      </c>
      <c r="AO83" s="3" t="s">
        <v>66</v>
      </c>
      <c r="AP83" s="3" t="s">
        <v>28</v>
      </c>
      <c r="AQ83" s="3" t="s">
        <v>29</v>
      </c>
      <c r="AR83" s="3" t="s">
        <v>30</v>
      </c>
      <c r="AS83" s="3" t="s">
        <v>31</v>
      </c>
    </row>
    <row r="84" spans="1:46" x14ac:dyDescent="0.25">
      <c r="B84">
        <f>B81</f>
        <v>1675.6</v>
      </c>
      <c r="C84">
        <f>C81</f>
        <v>270</v>
      </c>
      <c r="D84">
        <f>D81</f>
        <v>510</v>
      </c>
      <c r="E84">
        <f>E81</f>
        <v>200</v>
      </c>
      <c r="F84">
        <f>F81</f>
        <v>0</v>
      </c>
      <c r="G84">
        <f>B75+G81+L81</f>
        <v>5471.5</v>
      </c>
      <c r="H84">
        <f>H81+D75</f>
        <v>255</v>
      </c>
      <c r="I84">
        <f>I81</f>
        <v>600</v>
      </c>
      <c r="J84">
        <f>J81</f>
        <v>630</v>
      </c>
      <c r="S84">
        <f>S81</f>
        <v>670</v>
      </c>
      <c r="Y84">
        <f>R75</f>
        <v>0</v>
      </c>
      <c r="AB84">
        <f>U75</f>
        <v>0</v>
      </c>
      <c r="AD84">
        <f>AD81</f>
        <v>219</v>
      </c>
      <c r="AE84">
        <f>X75</f>
        <v>0</v>
      </c>
      <c r="AH84">
        <f>AA75</f>
        <v>45</v>
      </c>
      <c r="AK84">
        <f>AD75</f>
        <v>2200</v>
      </c>
      <c r="AN84">
        <f>AG75</f>
        <v>555.65</v>
      </c>
      <c r="AR84">
        <f>AK75</f>
        <v>195.16</v>
      </c>
    </row>
    <row r="87" spans="1:46" x14ac:dyDescent="0.25">
      <c r="A87" s="21" t="s">
        <v>72</v>
      </c>
    </row>
    <row r="88" spans="1:46" x14ac:dyDescent="0.25">
      <c r="A88" s="2"/>
      <c r="B88" s="116" t="s">
        <v>2</v>
      </c>
      <c r="C88" s="116"/>
      <c r="D88" s="116"/>
      <c r="E88" s="116"/>
      <c r="F88" s="116"/>
      <c r="G88" s="116"/>
      <c r="H88" s="116" t="s">
        <v>34</v>
      </c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</row>
    <row r="89" spans="1:46" x14ac:dyDescent="0.25">
      <c r="A89" s="2" t="s">
        <v>3</v>
      </c>
      <c r="B89" s="116"/>
      <c r="C89" s="116"/>
      <c r="D89" s="116"/>
      <c r="E89" s="116"/>
      <c r="F89" s="116"/>
      <c r="G89" s="116"/>
      <c r="H89" s="2"/>
      <c r="I89" s="2"/>
      <c r="J89" s="2"/>
      <c r="K89" s="2"/>
      <c r="L89" s="2"/>
      <c r="M89" s="116" t="s">
        <v>9</v>
      </c>
      <c r="N89" s="116"/>
      <c r="O89" s="116"/>
      <c r="P89" s="116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118" t="s">
        <v>23</v>
      </c>
      <c r="AD89" s="119"/>
      <c r="AE89" s="2"/>
      <c r="AF89" s="2"/>
      <c r="AG89" s="2"/>
      <c r="AH89" s="2"/>
      <c r="AI89" s="2"/>
      <c r="AJ89" s="2"/>
      <c r="AK89" s="2"/>
      <c r="AL89" s="2"/>
      <c r="AM89" s="2"/>
    </row>
    <row r="90" spans="1:46" ht="24.75" x14ac:dyDescent="0.25">
      <c r="A90" s="2"/>
      <c r="B90" s="3" t="s">
        <v>4</v>
      </c>
      <c r="C90" s="3" t="s">
        <v>5</v>
      </c>
      <c r="D90" s="3" t="s">
        <v>44</v>
      </c>
      <c r="E90" s="3" t="s">
        <v>55</v>
      </c>
      <c r="F90" s="3" t="s">
        <v>45</v>
      </c>
      <c r="G90" s="2" t="s">
        <v>6</v>
      </c>
      <c r="H90" s="3" t="s">
        <v>40</v>
      </c>
      <c r="I90" s="3" t="s">
        <v>55</v>
      </c>
      <c r="J90" s="3" t="s">
        <v>7</v>
      </c>
      <c r="K90" s="3" t="s">
        <v>39</v>
      </c>
      <c r="L90" s="2" t="s">
        <v>8</v>
      </c>
      <c r="M90" s="2" t="s">
        <v>10</v>
      </c>
      <c r="N90" s="3" t="s">
        <v>11</v>
      </c>
      <c r="O90" s="3" t="s">
        <v>51</v>
      </c>
      <c r="P90" s="2" t="s">
        <v>12</v>
      </c>
      <c r="Q90" s="3" t="s">
        <v>13</v>
      </c>
      <c r="R90" s="3" t="s">
        <v>41</v>
      </c>
      <c r="S90" s="4" t="s">
        <v>14</v>
      </c>
      <c r="T90" s="3" t="s">
        <v>15</v>
      </c>
      <c r="U90" s="3" t="s">
        <v>16</v>
      </c>
      <c r="V90" s="3" t="s">
        <v>58</v>
      </c>
      <c r="W90" s="3" t="s">
        <v>17</v>
      </c>
      <c r="X90" s="3" t="s">
        <v>18</v>
      </c>
      <c r="Y90" s="3" t="s">
        <v>19</v>
      </c>
      <c r="Z90" s="3" t="s">
        <v>20</v>
      </c>
      <c r="AA90" s="3" t="s">
        <v>21</v>
      </c>
      <c r="AB90" s="2" t="s">
        <v>22</v>
      </c>
      <c r="AC90" s="3" t="s">
        <v>56</v>
      </c>
      <c r="AD90" s="3" t="s">
        <v>57</v>
      </c>
      <c r="AE90" s="2" t="s">
        <v>24</v>
      </c>
      <c r="AF90" s="3" t="s">
        <v>25</v>
      </c>
      <c r="AG90" s="2" t="s">
        <v>26</v>
      </c>
      <c r="AH90" s="3" t="s">
        <v>27</v>
      </c>
      <c r="AI90" s="3" t="s">
        <v>28</v>
      </c>
      <c r="AJ90" s="3" t="s">
        <v>29</v>
      </c>
      <c r="AK90" s="3" t="s">
        <v>30</v>
      </c>
      <c r="AL90" s="3" t="s">
        <v>31</v>
      </c>
      <c r="AM90" s="3" t="s">
        <v>32</v>
      </c>
    </row>
    <row r="92" spans="1:46" x14ac:dyDescent="0.25">
      <c r="B92">
        <f>StGeorge!B188</f>
        <v>24368.159999999996</v>
      </c>
      <c r="C92">
        <f>StGeorge!C188</f>
        <v>2895.85</v>
      </c>
      <c r="D92">
        <f>StGeorge!D188</f>
        <v>0</v>
      </c>
      <c r="E92">
        <f>StGeorge!E188</f>
        <v>0</v>
      </c>
      <c r="F92">
        <f>StGeorge!G188</f>
        <v>0</v>
      </c>
      <c r="G92">
        <f>StGeorge!K188</f>
        <v>27264.01</v>
      </c>
      <c r="H92">
        <f>StGeorge!L188</f>
        <v>0</v>
      </c>
      <c r="I92">
        <f>StGeorge!O188</f>
        <v>0</v>
      </c>
      <c r="J92">
        <f>StGeorge!P188</f>
        <v>12</v>
      </c>
      <c r="K92">
        <f>StGeorge!Q188</f>
        <v>0</v>
      </c>
      <c r="L92">
        <f>StGeorge!R188</f>
        <v>0</v>
      </c>
      <c r="M92">
        <f>StGeorge!S188</f>
        <v>0</v>
      </c>
      <c r="N92">
        <f>StGeorge!T188</f>
        <v>0</v>
      </c>
      <c r="O92">
        <f>StGeorge!U188</f>
        <v>4735.9599999999991</v>
      </c>
      <c r="P92">
        <f>StGeorge!V188</f>
        <v>0</v>
      </c>
      <c r="Q92">
        <f>StGeorge!W188</f>
        <v>0</v>
      </c>
      <c r="R92">
        <f>StGeorge!X188</f>
        <v>0</v>
      </c>
      <c r="S92">
        <f>StGeorge!Y188</f>
        <v>0</v>
      </c>
      <c r="T92">
        <f>StGeorge!Z188</f>
        <v>0</v>
      </c>
      <c r="U92">
        <f>StGeorge!AA188</f>
        <v>0</v>
      </c>
      <c r="V92">
        <f>StGeorge!AD188</f>
        <v>399</v>
      </c>
      <c r="W92">
        <f>StGeorge!AE188</f>
        <v>400</v>
      </c>
      <c r="X92">
        <f>StGeorge!AF188</f>
        <v>0</v>
      </c>
      <c r="Y92">
        <f>StGeorge!AG188</f>
        <v>0</v>
      </c>
      <c r="Z92">
        <f>StGeorge!AH188</f>
        <v>0</v>
      </c>
      <c r="AA92">
        <f>StGeorge!AI188</f>
        <v>45</v>
      </c>
      <c r="AB92">
        <f>StGeorge!AJ188</f>
        <v>0</v>
      </c>
      <c r="AC92">
        <f>StGeorge!AK188</f>
        <v>0</v>
      </c>
      <c r="AD92">
        <f>StGeorge!AL188</f>
        <v>0</v>
      </c>
      <c r="AE92">
        <f>StGeorge!AM188</f>
        <v>0</v>
      </c>
      <c r="AF92">
        <f>StGeorge!AN188</f>
        <v>0</v>
      </c>
      <c r="AG92">
        <f>StGeorge!AO188</f>
        <v>0</v>
      </c>
      <c r="AH92">
        <f>StGeorge!AQ188</f>
        <v>0</v>
      </c>
      <c r="AI92">
        <f>StGeorge!AR188</f>
        <v>0</v>
      </c>
      <c r="AJ92">
        <f>StGeorge!AS188</f>
        <v>0</v>
      </c>
      <c r="AK92">
        <f>StGeorge!AT188</f>
        <v>0</v>
      </c>
      <c r="AL92">
        <f>StGeorge!AU188</f>
        <v>0</v>
      </c>
    </row>
    <row r="94" spans="1:46" x14ac:dyDescent="0.25">
      <c r="A94" s="2"/>
      <c r="B94" s="116" t="s">
        <v>2</v>
      </c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 t="s">
        <v>34</v>
      </c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</row>
    <row r="95" spans="1:46" x14ac:dyDescent="0.25">
      <c r="A95" s="2" t="s">
        <v>3</v>
      </c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2"/>
      <c r="P95" s="2"/>
      <c r="Q95" s="2"/>
      <c r="R95" s="2"/>
      <c r="S95" s="2"/>
      <c r="T95" s="116" t="s">
        <v>9</v>
      </c>
      <c r="U95" s="116"/>
      <c r="V95" s="116"/>
      <c r="W95" s="116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118" t="s">
        <v>23</v>
      </c>
      <c r="AK95" s="119"/>
      <c r="AL95" s="2"/>
      <c r="AM95" s="2"/>
      <c r="AN95" s="2"/>
      <c r="AO95" s="2"/>
      <c r="AP95" s="2"/>
      <c r="AQ95" s="2"/>
      <c r="AR95" s="2"/>
      <c r="AS95" s="2"/>
      <c r="AT95" s="2"/>
    </row>
    <row r="96" spans="1:46" ht="24.75" x14ac:dyDescent="0.25">
      <c r="A96" s="2"/>
      <c r="B96" s="3" t="s">
        <v>8</v>
      </c>
      <c r="C96" s="3" t="s">
        <v>61</v>
      </c>
      <c r="D96" s="3" t="s">
        <v>62</v>
      </c>
      <c r="E96" s="3" t="s">
        <v>63</v>
      </c>
      <c r="F96" s="3" t="s">
        <v>64</v>
      </c>
      <c r="G96" s="3" t="s">
        <v>4</v>
      </c>
      <c r="H96" s="3" t="s">
        <v>44</v>
      </c>
      <c r="I96" s="3" t="s">
        <v>23</v>
      </c>
      <c r="J96" s="3" t="s">
        <v>28</v>
      </c>
      <c r="K96" s="3"/>
      <c r="L96" s="3"/>
      <c r="M96" s="3" t="s">
        <v>65</v>
      </c>
      <c r="N96" s="2" t="s">
        <v>6</v>
      </c>
      <c r="O96" s="3" t="s">
        <v>60</v>
      </c>
      <c r="P96" s="3" t="s">
        <v>55</v>
      </c>
      <c r="Q96" s="3" t="s">
        <v>7</v>
      </c>
      <c r="R96" s="3" t="s">
        <v>39</v>
      </c>
      <c r="S96" s="2" t="s">
        <v>8</v>
      </c>
      <c r="T96" s="2" t="s">
        <v>10</v>
      </c>
      <c r="U96" s="3" t="s">
        <v>11</v>
      </c>
      <c r="V96" s="3" t="s">
        <v>51</v>
      </c>
      <c r="W96" s="2" t="s">
        <v>12</v>
      </c>
      <c r="X96" s="3" t="s">
        <v>13</v>
      </c>
      <c r="Y96" s="3" t="s">
        <v>41</v>
      </c>
      <c r="Z96" s="4" t="s">
        <v>14</v>
      </c>
      <c r="AA96" s="3" t="s">
        <v>15</v>
      </c>
      <c r="AB96" s="3" t="s">
        <v>16</v>
      </c>
      <c r="AC96" s="3" t="s">
        <v>58</v>
      </c>
      <c r="AD96" s="3" t="s">
        <v>17</v>
      </c>
      <c r="AE96" s="3" t="s">
        <v>18</v>
      </c>
      <c r="AF96" s="3" t="s">
        <v>19</v>
      </c>
      <c r="AG96" s="3" t="s">
        <v>20</v>
      </c>
      <c r="AH96" s="3" t="s">
        <v>21</v>
      </c>
      <c r="AI96" s="2" t="s">
        <v>22</v>
      </c>
      <c r="AJ96" s="3" t="s">
        <v>56</v>
      </c>
      <c r="AK96" s="3" t="s">
        <v>57</v>
      </c>
      <c r="AL96" s="2" t="s">
        <v>24</v>
      </c>
      <c r="AM96" s="3" t="s">
        <v>25</v>
      </c>
      <c r="AN96" s="2" t="s">
        <v>26</v>
      </c>
      <c r="AO96" s="3" t="s">
        <v>66</v>
      </c>
      <c r="AP96" s="3" t="s">
        <v>28</v>
      </c>
      <c r="AQ96" s="3" t="s">
        <v>29</v>
      </c>
      <c r="AR96" s="3" t="s">
        <v>30</v>
      </c>
      <c r="AS96" s="3" t="s">
        <v>31</v>
      </c>
      <c r="AT96" s="3" t="s">
        <v>32</v>
      </c>
    </row>
    <row r="98" spans="1:48" x14ac:dyDescent="0.25">
      <c r="B98">
        <f>Cash!B183</f>
        <v>1097.8499999999999</v>
      </c>
      <c r="C98">
        <f>Cash!C183</f>
        <v>268</v>
      </c>
      <c r="D98">
        <f>Cash!D183</f>
        <v>198</v>
      </c>
      <c r="E98">
        <f>Cash!E183</f>
        <v>20</v>
      </c>
      <c r="F98">
        <f>Cash!F183</f>
        <v>0</v>
      </c>
      <c r="G98">
        <f>Cash!G183</f>
        <v>490</v>
      </c>
      <c r="H98">
        <f>Cash!H183</f>
        <v>0</v>
      </c>
      <c r="I98">
        <f>Cash!I183</f>
        <v>150</v>
      </c>
      <c r="J98">
        <f>Cash!J183</f>
        <v>210</v>
      </c>
      <c r="K98">
        <f>Cash!K183</f>
        <v>0</v>
      </c>
      <c r="L98">
        <f>Cash!L183</f>
        <v>1000</v>
      </c>
      <c r="M98">
        <f>Cash!M183</f>
        <v>0</v>
      </c>
      <c r="N98">
        <f>Cash!N183</f>
        <v>3433.85</v>
      </c>
      <c r="O98">
        <f>Cash!O183</f>
        <v>2895.85</v>
      </c>
      <c r="P98">
        <f>Cash!P183</f>
        <v>0</v>
      </c>
      <c r="Q98">
        <f>Cash!Q183</f>
        <v>0</v>
      </c>
      <c r="R98">
        <f>Cash!R183</f>
        <v>0</v>
      </c>
      <c r="S98">
        <f>Cash!S183</f>
        <v>0</v>
      </c>
      <c r="T98">
        <f>Cash!T183</f>
        <v>0</v>
      </c>
      <c r="U98">
        <f>Cash!U183</f>
        <v>22</v>
      </c>
      <c r="V98">
        <f>Cash!V183</f>
        <v>0</v>
      </c>
      <c r="W98">
        <f>Cash!W183</f>
        <v>0</v>
      </c>
      <c r="X98">
        <f>Cash!X183</f>
        <v>0</v>
      </c>
      <c r="Y98">
        <f>Cash!Y183</f>
        <v>0</v>
      </c>
      <c r="Z98">
        <f>Cash!Z183</f>
        <v>0</v>
      </c>
      <c r="AA98">
        <f>Cash!AA183</f>
        <v>0</v>
      </c>
      <c r="AB98">
        <f>Cash!AB183</f>
        <v>0</v>
      </c>
      <c r="AC98">
        <f>Cash!AD183</f>
        <v>0</v>
      </c>
      <c r="AD98">
        <f>Cash!AE183</f>
        <v>381.5</v>
      </c>
      <c r="AE98">
        <f>Cash!AF183</f>
        <v>0</v>
      </c>
      <c r="AF98">
        <f>Cash!AG183</f>
        <v>0</v>
      </c>
      <c r="AG98">
        <f>Cash!AH183</f>
        <v>0</v>
      </c>
      <c r="AH98">
        <f>Cash!AI183</f>
        <v>0</v>
      </c>
      <c r="AI98">
        <f>Cash!AJ183</f>
        <v>0</v>
      </c>
      <c r="AJ98">
        <f>Cash!AK183</f>
        <v>0</v>
      </c>
      <c r="AK98">
        <f>Cash!AL183</f>
        <v>0</v>
      </c>
      <c r="AL98">
        <f>Cash!AM183</f>
        <v>0</v>
      </c>
      <c r="AM98">
        <f>Cash!AN183</f>
        <v>0</v>
      </c>
      <c r="AN98">
        <f>Cash!AO183</f>
        <v>115</v>
      </c>
      <c r="AO98">
        <f>Cash!AP183</f>
        <v>0</v>
      </c>
      <c r="AP98">
        <f>Cash!AQ183</f>
        <v>0</v>
      </c>
      <c r="AQ98">
        <f>Cash!AR183</f>
        <v>0</v>
      </c>
      <c r="AR98">
        <f>Cash!AS183</f>
        <v>0</v>
      </c>
      <c r="AS98">
        <f>Cash!AT183</f>
        <v>0</v>
      </c>
    </row>
    <row r="100" spans="1:48" ht="24.75" x14ac:dyDescent="0.25">
      <c r="A100" t="s">
        <v>32</v>
      </c>
      <c r="B100" s="3" t="s">
        <v>8</v>
      </c>
      <c r="C100" s="3" t="s">
        <v>61</v>
      </c>
      <c r="D100" s="3" t="s">
        <v>62</v>
      </c>
      <c r="E100" s="3" t="s">
        <v>63</v>
      </c>
      <c r="F100" s="3" t="s">
        <v>64</v>
      </c>
      <c r="G100" s="3" t="s">
        <v>4</v>
      </c>
      <c r="H100" s="3" t="s">
        <v>44</v>
      </c>
      <c r="I100" s="3" t="s">
        <v>23</v>
      </c>
      <c r="J100" s="3" t="s">
        <v>28</v>
      </c>
      <c r="O100" s="3" t="s">
        <v>60</v>
      </c>
      <c r="P100" s="3" t="s">
        <v>55</v>
      </c>
      <c r="Q100" s="3" t="s">
        <v>7</v>
      </c>
      <c r="R100" s="3" t="s">
        <v>39</v>
      </c>
      <c r="S100" s="2" t="s">
        <v>8</v>
      </c>
      <c r="T100" s="2" t="s">
        <v>10</v>
      </c>
      <c r="U100" s="3" t="s">
        <v>11</v>
      </c>
      <c r="V100" s="3" t="s">
        <v>51</v>
      </c>
      <c r="W100" s="2" t="s">
        <v>12</v>
      </c>
      <c r="X100" s="3" t="s">
        <v>13</v>
      </c>
      <c r="Y100" s="3" t="s">
        <v>41</v>
      </c>
      <c r="Z100" s="4" t="s">
        <v>14</v>
      </c>
      <c r="AA100" s="3" t="s">
        <v>15</v>
      </c>
      <c r="AB100" s="3" t="s">
        <v>16</v>
      </c>
      <c r="AC100" s="3" t="s">
        <v>58</v>
      </c>
      <c r="AD100" s="3" t="s">
        <v>17</v>
      </c>
      <c r="AE100" s="3" t="s">
        <v>18</v>
      </c>
      <c r="AF100" s="3" t="s">
        <v>19</v>
      </c>
      <c r="AG100" s="3" t="s">
        <v>20</v>
      </c>
      <c r="AH100" s="3" t="s">
        <v>21</v>
      </c>
      <c r="AI100" s="2" t="s">
        <v>22</v>
      </c>
      <c r="AJ100" s="3" t="s">
        <v>56</v>
      </c>
      <c r="AK100" s="3" t="s">
        <v>57</v>
      </c>
      <c r="AL100" s="2" t="s">
        <v>24</v>
      </c>
      <c r="AM100" s="3" t="s">
        <v>25</v>
      </c>
      <c r="AN100" s="2" t="s">
        <v>26</v>
      </c>
      <c r="AO100" s="3" t="s">
        <v>66</v>
      </c>
      <c r="AP100" s="3" t="s">
        <v>28</v>
      </c>
      <c r="AQ100" s="3" t="s">
        <v>29</v>
      </c>
      <c r="AR100" s="3" t="s">
        <v>30</v>
      </c>
      <c r="AS100" s="3" t="s">
        <v>31</v>
      </c>
    </row>
    <row r="101" spans="1:48" x14ac:dyDescent="0.25">
      <c r="B101">
        <f>B98</f>
        <v>1097.8499999999999</v>
      </c>
      <c r="C101">
        <f>C98</f>
        <v>268</v>
      </c>
      <c r="D101">
        <f>D98</f>
        <v>198</v>
      </c>
      <c r="E101">
        <f>E98</f>
        <v>20</v>
      </c>
      <c r="F101">
        <f>F98</f>
        <v>0</v>
      </c>
      <c r="G101">
        <f>G98+B92+L98</f>
        <v>25858.159999999996</v>
      </c>
      <c r="H101">
        <f>H98+D92</f>
        <v>0</v>
      </c>
      <c r="I101">
        <f>I98</f>
        <v>150</v>
      </c>
      <c r="J101">
        <f>J98</f>
        <v>210</v>
      </c>
      <c r="Q101">
        <f>J92</f>
        <v>12</v>
      </c>
      <c r="U101">
        <f>U98</f>
        <v>22</v>
      </c>
      <c r="V101">
        <f>O92</f>
        <v>4735.9599999999991</v>
      </c>
      <c r="Y101">
        <f>R92</f>
        <v>0</v>
      </c>
      <c r="AB101">
        <f>U92</f>
        <v>0</v>
      </c>
      <c r="AC101">
        <f>V92</f>
        <v>399</v>
      </c>
      <c r="AD101">
        <f>W92+AD98</f>
        <v>781.5</v>
      </c>
      <c r="AE101">
        <f>X92</f>
        <v>0</v>
      </c>
      <c r="AH101">
        <f>AA92</f>
        <v>45</v>
      </c>
      <c r="AN101">
        <f>AN98</f>
        <v>115</v>
      </c>
    </row>
    <row r="103" spans="1:48" x14ac:dyDescent="0.25">
      <c r="A103">
        <v>2021</v>
      </c>
    </row>
    <row r="104" spans="1:48" x14ac:dyDescent="0.25">
      <c r="A104" s="21" t="s">
        <v>102</v>
      </c>
    </row>
    <row r="105" spans="1:48" x14ac:dyDescent="0.25">
      <c r="A105" s="2" cm="1">
        <f t="array" aca="1" ref="A105" ca="1">A105:AV119</f>
        <v>0</v>
      </c>
      <c r="B105" s="116" t="s">
        <v>2</v>
      </c>
      <c r="C105" s="116"/>
      <c r="D105" s="116"/>
      <c r="E105" s="116"/>
      <c r="F105" s="116"/>
      <c r="G105" s="116"/>
      <c r="H105" s="116"/>
      <c r="I105" s="116"/>
      <c r="J105" s="116"/>
      <c r="K105" s="116"/>
      <c r="L105" s="116" t="s">
        <v>34</v>
      </c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</row>
    <row r="106" spans="1:48" x14ac:dyDescent="0.25">
      <c r="A106" s="2" t="s">
        <v>3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2"/>
      <c r="M106" s="2"/>
      <c r="N106" s="2"/>
      <c r="O106" s="2"/>
      <c r="P106" s="2"/>
      <c r="Q106" s="2"/>
      <c r="R106" s="2"/>
      <c r="S106" s="116" t="s">
        <v>9</v>
      </c>
      <c r="T106" s="116"/>
      <c r="U106" s="116"/>
      <c r="V106" s="116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118" t="s">
        <v>23</v>
      </c>
      <c r="AL106" s="119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ht="24.75" x14ac:dyDescent="0.25">
      <c r="A107" s="2"/>
      <c r="B107" s="3" t="s">
        <v>4</v>
      </c>
      <c r="C107" s="3" t="s">
        <v>5</v>
      </c>
      <c r="D107" s="3" t="s">
        <v>44</v>
      </c>
      <c r="E107" s="3" t="s">
        <v>55</v>
      </c>
      <c r="F107" s="3" t="s">
        <v>94</v>
      </c>
      <c r="G107" s="3" t="s">
        <v>45</v>
      </c>
      <c r="H107" s="3" t="s">
        <v>86</v>
      </c>
      <c r="I107" s="3" t="s">
        <v>87</v>
      </c>
      <c r="J107" s="3"/>
      <c r="K107" s="2" t="s">
        <v>6</v>
      </c>
      <c r="L107" s="3" t="s">
        <v>40</v>
      </c>
      <c r="M107" s="3" t="s">
        <v>81</v>
      </c>
      <c r="N107" s="3" t="s">
        <v>85</v>
      </c>
      <c r="O107" s="3" t="s">
        <v>55</v>
      </c>
      <c r="P107" s="3" t="s">
        <v>7</v>
      </c>
      <c r="Q107" s="3" t="s">
        <v>39</v>
      </c>
      <c r="R107" s="2" t="s">
        <v>8</v>
      </c>
      <c r="S107" s="2" t="s">
        <v>10</v>
      </c>
      <c r="T107" s="3" t="s">
        <v>11</v>
      </c>
      <c r="U107" s="3" t="s">
        <v>51</v>
      </c>
      <c r="V107" s="2" t="s">
        <v>12</v>
      </c>
      <c r="W107" s="3" t="s">
        <v>13</v>
      </c>
      <c r="X107" s="3" t="s">
        <v>41</v>
      </c>
      <c r="Y107" s="4" t="s">
        <v>14</v>
      </c>
      <c r="Z107" s="3" t="s">
        <v>15</v>
      </c>
      <c r="AA107" s="3" t="s">
        <v>16</v>
      </c>
      <c r="AB107" s="3" t="s">
        <v>88</v>
      </c>
      <c r="AC107" s="3" t="s">
        <v>89</v>
      </c>
      <c r="AD107" s="3" t="s">
        <v>58</v>
      </c>
      <c r="AE107" s="3" t="s">
        <v>17</v>
      </c>
      <c r="AF107" s="3" t="s">
        <v>18</v>
      </c>
      <c r="AG107" s="3" t="s">
        <v>19</v>
      </c>
      <c r="AH107" s="3" t="s">
        <v>20</v>
      </c>
      <c r="AI107" s="3" t="s">
        <v>21</v>
      </c>
      <c r="AJ107" s="2" t="s">
        <v>22</v>
      </c>
      <c r="AK107" s="3" t="s">
        <v>56</v>
      </c>
      <c r="AL107" s="3" t="s">
        <v>57</v>
      </c>
      <c r="AM107" s="2" t="s">
        <v>24</v>
      </c>
      <c r="AN107" s="3" t="s">
        <v>25</v>
      </c>
      <c r="AO107" s="2" t="s">
        <v>26</v>
      </c>
      <c r="AP107" s="3" t="s">
        <v>95</v>
      </c>
      <c r="AQ107" s="3" t="s">
        <v>27</v>
      </c>
      <c r="AR107" s="3" t="s">
        <v>28</v>
      </c>
      <c r="AS107" s="3" t="s">
        <v>29</v>
      </c>
      <c r="AT107" s="3" t="s">
        <v>30</v>
      </c>
      <c r="AU107" s="3" t="s">
        <v>31</v>
      </c>
      <c r="AV107" s="3" t="s">
        <v>32</v>
      </c>
    </row>
    <row r="109" spans="1:48" x14ac:dyDescent="0.25">
      <c r="B109">
        <f>StGeorge!B230</f>
        <v>2425</v>
      </c>
      <c r="C109">
        <f>StGeorge!C230</f>
        <v>1357</v>
      </c>
      <c r="D109">
        <f>StGeorge!D230</f>
        <v>0</v>
      </c>
      <c r="E109">
        <f>StGeorge!E230</f>
        <v>0</v>
      </c>
      <c r="F109">
        <f>StGeorge!F230</f>
        <v>0</v>
      </c>
      <c r="G109">
        <f>StGeorge!G230</f>
        <v>0</v>
      </c>
      <c r="H109">
        <f>StGeorge!H230</f>
        <v>0</v>
      </c>
      <c r="I109">
        <f>StGeorge!I230</f>
        <v>0</v>
      </c>
      <c r="J109">
        <f>StGeorge!J230</f>
        <v>0</v>
      </c>
      <c r="K109">
        <f>StGeorge!K230</f>
        <v>3782</v>
      </c>
      <c r="L109">
        <f>StGeorge!L230</f>
        <v>132</v>
      </c>
      <c r="M109">
        <f>StGeorge!M230</f>
        <v>2090</v>
      </c>
      <c r="N109">
        <f>StGeorge!N230</f>
        <v>0</v>
      </c>
      <c r="O109">
        <f>StGeorge!O230</f>
        <v>0</v>
      </c>
      <c r="P109">
        <f>StGeorge!P230</f>
        <v>0</v>
      </c>
      <c r="Q109">
        <f>StGeorge!Q230</f>
        <v>0</v>
      </c>
      <c r="R109">
        <f>StGeorge!R230</f>
        <v>0</v>
      </c>
      <c r="S109">
        <f>StGeorge!S230</f>
        <v>0</v>
      </c>
      <c r="T109">
        <f>StGeorge!T230</f>
        <v>0</v>
      </c>
      <c r="U109">
        <f>StGeorge!U230</f>
        <v>0</v>
      </c>
      <c r="V109">
        <f>StGeorge!V230</f>
        <v>0</v>
      </c>
      <c r="W109">
        <f>StGeorge!W230</f>
        <v>0</v>
      </c>
      <c r="X109">
        <f>StGeorge!X230</f>
        <v>0</v>
      </c>
      <c r="Y109">
        <f>StGeorge!Y230</f>
        <v>286</v>
      </c>
      <c r="Z109">
        <f>StGeorge!Z230</f>
        <v>0</v>
      </c>
      <c r="AA109">
        <f>StGeorge!AA230</f>
        <v>981.28</v>
      </c>
      <c r="AB109">
        <f>StGeorge!AB230</f>
        <v>0</v>
      </c>
      <c r="AC109">
        <f>StGeorge!AC230</f>
        <v>0</v>
      </c>
      <c r="AD109">
        <f>StGeorge!AD230</f>
        <v>1612.54</v>
      </c>
      <c r="AE109">
        <f>StGeorge!AE230</f>
        <v>0</v>
      </c>
      <c r="AF109">
        <f>StGeorge!AF230</f>
        <v>0</v>
      </c>
      <c r="AG109">
        <f>StGeorge!AG230</f>
        <v>0</v>
      </c>
      <c r="AH109">
        <f>StGeorge!AH230</f>
        <v>0</v>
      </c>
      <c r="AI109">
        <f>StGeorge!AI230</f>
        <v>45</v>
      </c>
      <c r="AJ109">
        <f>StGeorge!AJ230</f>
        <v>0</v>
      </c>
      <c r="AK109">
        <f>StGeorge!AK230</f>
        <v>0</v>
      </c>
      <c r="AL109">
        <f>StGeorge!AL230</f>
        <v>0</v>
      </c>
      <c r="AM109">
        <f>StGeorge!AM230</f>
        <v>0</v>
      </c>
      <c r="AN109">
        <f>StGeorge!AN230</f>
        <v>0</v>
      </c>
      <c r="AO109">
        <f>StGeorge!AO230</f>
        <v>333.28</v>
      </c>
      <c r="AP109">
        <f>StGeorge!AP230</f>
        <v>0</v>
      </c>
      <c r="AQ109">
        <f>StGeorge!AQ230</f>
        <v>0</v>
      </c>
      <c r="AR109">
        <f>StGeorge!AR230</f>
        <v>0</v>
      </c>
      <c r="AS109">
        <f>StGeorge!AS230</f>
        <v>0</v>
      </c>
      <c r="AT109">
        <f>StGeorge!AT230</f>
        <v>0</v>
      </c>
      <c r="AU109">
        <f>StGeorge!AU230</f>
        <v>0</v>
      </c>
    </row>
    <row r="111" spans="1:48" x14ac:dyDescent="0.25">
      <c r="A111" s="2"/>
      <c r="B111" s="116" t="s">
        <v>2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 t="s">
        <v>34</v>
      </c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</row>
    <row r="112" spans="1:48" x14ac:dyDescent="0.25">
      <c r="A112" s="2" t="s">
        <v>3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2"/>
      <c r="P112" s="2"/>
      <c r="Q112" s="2"/>
      <c r="R112" s="2"/>
      <c r="S112" s="2"/>
      <c r="T112" s="116" t="s">
        <v>9</v>
      </c>
      <c r="U112" s="116"/>
      <c r="V112" s="116"/>
      <c r="W112" s="116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118" t="s">
        <v>23</v>
      </c>
      <c r="AL112" s="119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8" ht="24.75" x14ac:dyDescent="0.25">
      <c r="A113" s="2"/>
      <c r="B113" s="3" t="s">
        <v>8</v>
      </c>
      <c r="C113" s="3" t="s">
        <v>61</v>
      </c>
      <c r="D113" s="3" t="s">
        <v>62</v>
      </c>
      <c r="E113" s="3" t="s">
        <v>63</v>
      </c>
      <c r="F113" s="3" t="s">
        <v>64</v>
      </c>
      <c r="G113" s="3" t="s">
        <v>4</v>
      </c>
      <c r="H113" s="3" t="s">
        <v>44</v>
      </c>
      <c r="I113" s="3" t="s">
        <v>23</v>
      </c>
      <c r="J113" s="3" t="s">
        <v>28</v>
      </c>
      <c r="K113" s="3" t="s">
        <v>80</v>
      </c>
      <c r="L113" s="3"/>
      <c r="M113" s="3" t="s">
        <v>65</v>
      </c>
      <c r="N113" s="2" t="s">
        <v>6</v>
      </c>
      <c r="O113" s="3" t="s">
        <v>60</v>
      </c>
      <c r="P113" s="3" t="s">
        <v>55</v>
      </c>
      <c r="Q113" s="3" t="s">
        <v>7</v>
      </c>
      <c r="R113" s="3" t="s">
        <v>39</v>
      </c>
      <c r="S113" s="2" t="s">
        <v>8</v>
      </c>
      <c r="T113" s="2" t="s">
        <v>10</v>
      </c>
      <c r="U113" s="3" t="s">
        <v>11</v>
      </c>
      <c r="V113" s="3" t="s">
        <v>51</v>
      </c>
      <c r="W113" s="2" t="s">
        <v>12</v>
      </c>
      <c r="X113" s="3" t="s">
        <v>13</v>
      </c>
      <c r="Y113" s="3" t="s">
        <v>41</v>
      </c>
      <c r="Z113" s="4" t="s">
        <v>14</v>
      </c>
      <c r="AA113" s="3" t="s">
        <v>15</v>
      </c>
      <c r="AB113" s="3" t="s">
        <v>16</v>
      </c>
      <c r="AC113" s="3" t="s">
        <v>89</v>
      </c>
      <c r="AD113" s="3" t="s">
        <v>58</v>
      </c>
      <c r="AE113" s="3" t="s">
        <v>17</v>
      </c>
      <c r="AF113" s="3" t="s">
        <v>18</v>
      </c>
      <c r="AG113" s="3" t="s">
        <v>19</v>
      </c>
      <c r="AH113" s="3" t="s">
        <v>20</v>
      </c>
      <c r="AI113" s="3" t="s">
        <v>21</v>
      </c>
      <c r="AJ113" s="2" t="s">
        <v>22</v>
      </c>
      <c r="AK113" s="3" t="s">
        <v>56</v>
      </c>
      <c r="AL113" s="3" t="s">
        <v>57</v>
      </c>
      <c r="AM113" s="2" t="s">
        <v>24</v>
      </c>
      <c r="AN113" s="3" t="s">
        <v>25</v>
      </c>
      <c r="AO113" s="2" t="s">
        <v>26</v>
      </c>
      <c r="AP113" s="3" t="s">
        <v>66</v>
      </c>
      <c r="AQ113" s="3" t="s">
        <v>28</v>
      </c>
      <c r="AR113" s="3" t="s">
        <v>93</v>
      </c>
      <c r="AS113" s="3" t="s">
        <v>30</v>
      </c>
      <c r="AT113" s="3" t="s">
        <v>31</v>
      </c>
      <c r="AU113" s="3" t="s">
        <v>32</v>
      </c>
    </row>
    <row r="115" spans="1:48" x14ac:dyDescent="0.25">
      <c r="B115">
        <f>Cash!B198</f>
        <v>522</v>
      </c>
      <c r="C115">
        <f>Cash!C198</f>
        <v>229.5</v>
      </c>
      <c r="D115">
        <f>Cash!D198</f>
        <v>195</v>
      </c>
      <c r="E115">
        <f>Cash!E198</f>
        <v>0</v>
      </c>
      <c r="F115">
        <f>Cash!F198</f>
        <v>0</v>
      </c>
      <c r="G115">
        <f>Cash!G198</f>
        <v>790.5</v>
      </c>
      <c r="H115">
        <f>Cash!H198</f>
        <v>0</v>
      </c>
      <c r="I115">
        <f>Cash!I198</f>
        <v>0</v>
      </c>
      <c r="J115">
        <f>Cash!J198</f>
        <v>20</v>
      </c>
      <c r="K115">
        <f>Cash!K198</f>
        <v>132</v>
      </c>
      <c r="L115">
        <f>Cash!L198</f>
        <v>0</v>
      </c>
      <c r="M115">
        <f>Cash!M198</f>
        <v>0</v>
      </c>
      <c r="N115">
        <f>Cash!N198</f>
        <v>0</v>
      </c>
      <c r="O115">
        <f>Cash!O198</f>
        <v>1357</v>
      </c>
      <c r="P115">
        <f>Cash!P198</f>
        <v>0</v>
      </c>
      <c r="Q115">
        <f>Cash!Q198</f>
        <v>0</v>
      </c>
      <c r="R115">
        <f>Cash!R198</f>
        <v>0</v>
      </c>
      <c r="S115">
        <f>Cash!S198</f>
        <v>0</v>
      </c>
      <c r="T115">
        <f>Cash!T198</f>
        <v>15</v>
      </c>
      <c r="U115">
        <f>Cash!U198</f>
        <v>0</v>
      </c>
      <c r="V115">
        <f>Cash!V198</f>
        <v>0</v>
      </c>
      <c r="W115">
        <f>Cash!W198</f>
        <v>0</v>
      </c>
      <c r="X115">
        <f>Cash!X198</f>
        <v>0</v>
      </c>
      <c r="Y115">
        <f>Cash!Y198</f>
        <v>35</v>
      </c>
      <c r="Z115">
        <f>Cash!Z198</f>
        <v>0</v>
      </c>
      <c r="AA115">
        <f>Cash!AA198</f>
        <v>0</v>
      </c>
      <c r="AB115">
        <f>Cash!AB198</f>
        <v>0</v>
      </c>
      <c r="AC115">
        <f>Cash!AC198</f>
        <v>0</v>
      </c>
      <c r="AD115">
        <f>Cash!AD198</f>
        <v>0</v>
      </c>
      <c r="AE115">
        <f>Cash!AE198</f>
        <v>0</v>
      </c>
      <c r="AF115">
        <f>Cash!AF198</f>
        <v>0</v>
      </c>
      <c r="AG115">
        <f>Cash!AG198</f>
        <v>0</v>
      </c>
      <c r="AH115">
        <f>Cash!AH198</f>
        <v>0</v>
      </c>
      <c r="AI115">
        <f>Cash!AI198</f>
        <v>0</v>
      </c>
      <c r="AJ115">
        <f>Cash!AJ198</f>
        <v>0</v>
      </c>
      <c r="AK115">
        <f>Cash!AK198</f>
        <v>0</v>
      </c>
      <c r="AL115">
        <f>Cash!AL198</f>
        <v>0</v>
      </c>
      <c r="AM115">
        <f>Cash!AM198</f>
        <v>0</v>
      </c>
      <c r="AN115">
        <f>Cash!AN198</f>
        <v>0</v>
      </c>
      <c r="AO115">
        <f>Cash!AO198</f>
        <v>328.28000000000003</v>
      </c>
      <c r="AP115">
        <f>Cash!AP198</f>
        <v>0</v>
      </c>
      <c r="AQ115">
        <f>Cash!AQ198</f>
        <v>0</v>
      </c>
      <c r="AR115">
        <f>Cash!AR198</f>
        <v>54.67</v>
      </c>
      <c r="AS115">
        <f>Cash!AS198</f>
        <v>0</v>
      </c>
      <c r="AT115">
        <f>Cash!AT198</f>
        <v>0</v>
      </c>
    </row>
    <row r="117" spans="1:48" ht="24.75" x14ac:dyDescent="0.25">
      <c r="A117" t="s">
        <v>32</v>
      </c>
      <c r="B117" s="3" t="s">
        <v>8</v>
      </c>
      <c r="C117" s="3" t="s">
        <v>61</v>
      </c>
      <c r="D117" s="3" t="s">
        <v>62</v>
      </c>
      <c r="E117" s="3" t="s">
        <v>63</v>
      </c>
      <c r="F117" s="3" t="s">
        <v>64</v>
      </c>
      <c r="G117" s="3" t="s">
        <v>4</v>
      </c>
      <c r="H117" s="3" t="s">
        <v>44</v>
      </c>
      <c r="I117" s="3" t="s">
        <v>23</v>
      </c>
      <c r="J117" s="3" t="s">
        <v>28</v>
      </c>
      <c r="O117" s="3" t="s">
        <v>60</v>
      </c>
      <c r="P117" s="3" t="s">
        <v>55</v>
      </c>
      <c r="Q117" s="3" t="s">
        <v>7</v>
      </c>
      <c r="R117" s="3" t="s">
        <v>39</v>
      </c>
      <c r="S117" s="2" t="s">
        <v>8</v>
      </c>
      <c r="T117" s="2" t="s">
        <v>10</v>
      </c>
      <c r="U117" s="3" t="s">
        <v>11</v>
      </c>
      <c r="V117" s="3" t="s">
        <v>51</v>
      </c>
      <c r="W117" s="2" t="s">
        <v>12</v>
      </c>
      <c r="X117" s="3" t="s">
        <v>13</v>
      </c>
      <c r="Y117" s="3" t="s">
        <v>41</v>
      </c>
      <c r="Z117" s="4" t="s">
        <v>14</v>
      </c>
      <c r="AA117" s="3" t="s">
        <v>15</v>
      </c>
      <c r="AB117" s="3" t="s">
        <v>16</v>
      </c>
      <c r="AC117" s="3" t="s">
        <v>58</v>
      </c>
      <c r="AD117" s="3" t="s">
        <v>17</v>
      </c>
      <c r="AE117" s="3" t="s">
        <v>18</v>
      </c>
      <c r="AF117" s="3" t="s">
        <v>19</v>
      </c>
      <c r="AG117" s="3" t="s">
        <v>20</v>
      </c>
      <c r="AH117" s="3" t="s">
        <v>21</v>
      </c>
      <c r="AI117" s="2" t="s">
        <v>22</v>
      </c>
      <c r="AJ117" s="3" t="s">
        <v>56</v>
      </c>
      <c r="AK117" s="3" t="s">
        <v>57</v>
      </c>
      <c r="AL117" s="2" t="s">
        <v>24</v>
      </c>
      <c r="AM117" s="3" t="s">
        <v>25</v>
      </c>
      <c r="AN117" s="2" t="s">
        <v>26</v>
      </c>
      <c r="AO117" s="3" t="s">
        <v>66</v>
      </c>
      <c r="AP117" s="3" t="s">
        <v>28</v>
      </c>
      <c r="AQ117" s="3" t="s">
        <v>103</v>
      </c>
      <c r="AR117" s="3" t="s">
        <v>30</v>
      </c>
      <c r="AS117" s="3" t="s">
        <v>31</v>
      </c>
    </row>
    <row r="118" spans="1:48" x14ac:dyDescent="0.25">
      <c r="B118">
        <f>B115</f>
        <v>522</v>
      </c>
      <c r="C118">
        <f>C115</f>
        <v>229.5</v>
      </c>
      <c r="G118">
        <f>G115+B109</f>
        <v>3215.5</v>
      </c>
      <c r="J118">
        <f>J115</f>
        <v>20</v>
      </c>
      <c r="T118">
        <f>T115</f>
        <v>15</v>
      </c>
      <c r="Y118">
        <v>35</v>
      </c>
      <c r="Z118">
        <v>286</v>
      </c>
      <c r="AB118">
        <f>AA109</f>
        <v>981.28</v>
      </c>
      <c r="AC118">
        <f>AD109</f>
        <v>1612.54</v>
      </c>
      <c r="AH118">
        <f>AI109</f>
        <v>45</v>
      </c>
      <c r="AN118">
        <f>AO109+AO115</f>
        <v>661.56</v>
      </c>
      <c r="AQ118">
        <f>AR115</f>
        <v>54.67</v>
      </c>
    </row>
    <row r="120" spans="1:48" x14ac:dyDescent="0.25">
      <c r="A120" s="21" t="s">
        <v>104</v>
      </c>
    </row>
    <row r="121" spans="1:48" x14ac:dyDescent="0.25">
      <c r="A121" s="2" cm="1">
        <f t="array" aca="1" ref="A121" ca="1">A121:AV135</f>
        <v>0</v>
      </c>
      <c r="B121" s="116" t="s">
        <v>2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 t="s">
        <v>34</v>
      </c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</row>
    <row r="122" spans="1:48" x14ac:dyDescent="0.25">
      <c r="A122" s="2" t="s">
        <v>3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2"/>
      <c r="M122" s="2"/>
      <c r="N122" s="2"/>
      <c r="O122" s="2"/>
      <c r="P122" s="2"/>
      <c r="Q122" s="2"/>
      <c r="R122" s="2"/>
      <c r="S122" s="116" t="s">
        <v>9</v>
      </c>
      <c r="T122" s="116"/>
      <c r="U122" s="116"/>
      <c r="V122" s="116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118" t="s">
        <v>23</v>
      </c>
      <c r="AL122" s="119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24.75" x14ac:dyDescent="0.25">
      <c r="A123" s="2"/>
      <c r="B123" s="3" t="s">
        <v>4</v>
      </c>
      <c r="C123" s="3" t="s">
        <v>5</v>
      </c>
      <c r="D123" s="3" t="s">
        <v>44</v>
      </c>
      <c r="E123" s="3" t="s">
        <v>55</v>
      </c>
      <c r="F123" s="3" t="s">
        <v>94</v>
      </c>
      <c r="G123" s="3" t="s">
        <v>45</v>
      </c>
      <c r="H123" s="3" t="s">
        <v>86</v>
      </c>
      <c r="I123" s="3" t="s">
        <v>87</v>
      </c>
      <c r="J123" s="3"/>
      <c r="K123" s="2" t="s">
        <v>6</v>
      </c>
      <c r="L123" s="3" t="s">
        <v>40</v>
      </c>
      <c r="M123" s="3" t="s">
        <v>81</v>
      </c>
      <c r="N123" s="3" t="s">
        <v>85</v>
      </c>
      <c r="O123" s="3" t="s">
        <v>55</v>
      </c>
      <c r="P123" s="3" t="s">
        <v>7</v>
      </c>
      <c r="Q123" s="3" t="s">
        <v>39</v>
      </c>
      <c r="R123" s="2" t="s">
        <v>8</v>
      </c>
      <c r="S123" s="2" t="s">
        <v>10</v>
      </c>
      <c r="T123" s="3" t="s">
        <v>11</v>
      </c>
      <c r="U123" s="3" t="s">
        <v>51</v>
      </c>
      <c r="V123" s="2" t="s">
        <v>12</v>
      </c>
      <c r="W123" s="3" t="s">
        <v>13</v>
      </c>
      <c r="X123" s="3" t="s">
        <v>41</v>
      </c>
      <c r="Y123" s="4" t="s">
        <v>14</v>
      </c>
      <c r="Z123" s="3" t="s">
        <v>15</v>
      </c>
      <c r="AA123" s="3" t="s">
        <v>16</v>
      </c>
      <c r="AB123" s="3" t="s">
        <v>88</v>
      </c>
      <c r="AC123" s="3" t="s">
        <v>89</v>
      </c>
      <c r="AD123" s="3" t="s">
        <v>58</v>
      </c>
      <c r="AE123" s="3" t="s">
        <v>17</v>
      </c>
      <c r="AF123" s="3" t="s">
        <v>18</v>
      </c>
      <c r="AG123" s="3" t="s">
        <v>19</v>
      </c>
      <c r="AH123" s="3" t="s">
        <v>20</v>
      </c>
      <c r="AI123" s="3" t="s">
        <v>21</v>
      </c>
      <c r="AJ123" s="2" t="s">
        <v>22</v>
      </c>
      <c r="AK123" s="3" t="s">
        <v>56</v>
      </c>
      <c r="AL123" s="3" t="s">
        <v>57</v>
      </c>
      <c r="AM123" s="2" t="s">
        <v>24</v>
      </c>
      <c r="AN123" s="3" t="s">
        <v>25</v>
      </c>
      <c r="AO123" s="2" t="s">
        <v>26</v>
      </c>
      <c r="AP123" s="3" t="s">
        <v>95</v>
      </c>
      <c r="AQ123" s="3" t="s">
        <v>27</v>
      </c>
      <c r="AR123" s="3" t="s">
        <v>28</v>
      </c>
      <c r="AS123" s="3" t="s">
        <v>29</v>
      </c>
      <c r="AT123" s="3" t="s">
        <v>30</v>
      </c>
      <c r="AU123" s="3" t="s">
        <v>31</v>
      </c>
      <c r="AV123" s="3" t="s">
        <v>32</v>
      </c>
    </row>
    <row r="125" spans="1:48" x14ac:dyDescent="0.25">
      <c r="B125">
        <f>StGeorge!B267</f>
        <v>1198.82</v>
      </c>
      <c r="C125">
        <f>StGeorge!C267</f>
        <v>970.1</v>
      </c>
      <c r="D125">
        <f>StGeorge!D267</f>
        <v>44</v>
      </c>
      <c r="E125">
        <f>StGeorge!E267</f>
        <v>7756.05</v>
      </c>
      <c r="F125">
        <f>StGeorge!F267</f>
        <v>0</v>
      </c>
      <c r="G125">
        <f>StGeorge!G267</f>
        <v>0</v>
      </c>
      <c r="H125">
        <f>StGeorge!H267</f>
        <v>6000</v>
      </c>
      <c r="I125">
        <f>StGeorge!I267</f>
        <v>0.18</v>
      </c>
      <c r="J125">
        <f>StGeorge!J267</f>
        <v>0</v>
      </c>
      <c r="K125">
        <f>StGeorge!K267</f>
        <v>15969.15</v>
      </c>
      <c r="L125">
        <f>StGeorge!L267</f>
        <v>5000</v>
      </c>
      <c r="M125">
        <f>StGeorge!M267</f>
        <v>0</v>
      </c>
      <c r="N125">
        <f>StGeorge!N267</f>
        <v>0</v>
      </c>
      <c r="O125">
        <f>StGeorge!O267</f>
        <v>0</v>
      </c>
      <c r="P125">
        <f>StGeorge!P267</f>
        <v>0</v>
      </c>
      <c r="Q125">
        <f>StGeorge!Q267</f>
        <v>0</v>
      </c>
      <c r="R125">
        <f>StGeorge!R267</f>
        <v>0</v>
      </c>
      <c r="S125">
        <f>StGeorge!S267</f>
        <v>0</v>
      </c>
      <c r="T125">
        <f>StGeorge!T267</f>
        <v>0</v>
      </c>
      <c r="U125">
        <f>StGeorge!U267</f>
        <v>0</v>
      </c>
      <c r="V125">
        <f>StGeorge!V267</f>
        <v>0</v>
      </c>
      <c r="W125">
        <f>StGeorge!W267</f>
        <v>0</v>
      </c>
      <c r="X125">
        <f>StGeorge!X267</f>
        <v>0</v>
      </c>
      <c r="Y125">
        <f>StGeorge!Y267</f>
        <v>0</v>
      </c>
      <c r="Z125">
        <f>StGeorge!Z267</f>
        <v>0</v>
      </c>
      <c r="AA125">
        <f>StGeorge!AA267</f>
        <v>0</v>
      </c>
      <c r="AB125">
        <f>StGeorge!AB267</f>
        <v>0</v>
      </c>
      <c r="AC125">
        <f>StGeorge!AC267</f>
        <v>0</v>
      </c>
      <c r="AD125">
        <f>StGeorge!AD267</f>
        <v>0</v>
      </c>
      <c r="AE125">
        <f>StGeorge!AE267</f>
        <v>0</v>
      </c>
      <c r="AF125">
        <f>StGeorge!AF267</f>
        <v>0</v>
      </c>
      <c r="AG125">
        <f>StGeorge!AG267</f>
        <v>0</v>
      </c>
      <c r="AH125">
        <f>StGeorge!AH267</f>
        <v>0</v>
      </c>
      <c r="AI125">
        <f>StGeorge!AI267</f>
        <v>45</v>
      </c>
      <c r="AJ125">
        <f>StGeorge!AJ267</f>
        <v>0</v>
      </c>
      <c r="AK125">
        <f>StGeorge!AK267</f>
        <v>0</v>
      </c>
      <c r="AL125">
        <f>StGeorge!AL267</f>
        <v>0</v>
      </c>
      <c r="AM125">
        <f>StGeorge!AM267</f>
        <v>0</v>
      </c>
      <c r="AN125">
        <f>StGeorge!AN267</f>
        <v>0</v>
      </c>
      <c r="AO125">
        <f>StGeorge!AO267</f>
        <v>0</v>
      </c>
      <c r="AP125">
        <f>StGeorge!AP267</f>
        <v>0</v>
      </c>
      <c r="AQ125">
        <f>StGeorge!AQ267</f>
        <v>0</v>
      </c>
      <c r="AR125">
        <f>StGeorge!AR267</f>
        <v>0</v>
      </c>
      <c r="AS125">
        <f>StGeorge!AS267</f>
        <v>0</v>
      </c>
      <c r="AT125">
        <f>StGeorge!AT267</f>
        <v>0</v>
      </c>
      <c r="AU125">
        <f>StGeorge!AU267</f>
        <v>0</v>
      </c>
    </row>
    <row r="127" spans="1:48" x14ac:dyDescent="0.25">
      <c r="A127" s="2"/>
      <c r="B127" s="116" t="s">
        <v>2</v>
      </c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 t="s">
        <v>34</v>
      </c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</row>
    <row r="128" spans="1:48" x14ac:dyDescent="0.25">
      <c r="A128" s="2" t="s">
        <v>3</v>
      </c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2"/>
      <c r="P128" s="2"/>
      <c r="Q128" s="2"/>
      <c r="R128" s="2"/>
      <c r="S128" s="2"/>
      <c r="T128" s="116" t="s">
        <v>9</v>
      </c>
      <c r="U128" s="116"/>
      <c r="V128" s="116"/>
      <c r="W128" s="116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118" t="s">
        <v>23</v>
      </c>
      <c r="AL128" s="119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8" ht="24.75" x14ac:dyDescent="0.25">
      <c r="A129" s="2"/>
      <c r="B129" s="3" t="s">
        <v>8</v>
      </c>
      <c r="C129" s="3" t="s">
        <v>61</v>
      </c>
      <c r="D129" s="3" t="s">
        <v>62</v>
      </c>
      <c r="E129" s="3" t="s">
        <v>63</v>
      </c>
      <c r="F129" s="3" t="s">
        <v>64</v>
      </c>
      <c r="G129" s="3" t="s">
        <v>4</v>
      </c>
      <c r="H129" s="3" t="s">
        <v>44</v>
      </c>
      <c r="I129" s="3" t="s">
        <v>23</v>
      </c>
      <c r="J129" s="3" t="s">
        <v>28</v>
      </c>
      <c r="K129" s="3" t="s">
        <v>80</v>
      </c>
      <c r="L129" s="3"/>
      <c r="M129" s="3" t="s">
        <v>65</v>
      </c>
      <c r="N129" s="2" t="s">
        <v>6</v>
      </c>
      <c r="O129" s="3" t="s">
        <v>60</v>
      </c>
      <c r="P129" s="3" t="s">
        <v>55</v>
      </c>
      <c r="Q129" s="3" t="s">
        <v>7</v>
      </c>
      <c r="R129" s="3" t="s">
        <v>39</v>
      </c>
      <c r="S129" s="2" t="s">
        <v>8</v>
      </c>
      <c r="T129" s="2" t="s">
        <v>10</v>
      </c>
      <c r="U129" s="3" t="s">
        <v>11</v>
      </c>
      <c r="V129" s="3" t="s">
        <v>51</v>
      </c>
      <c r="W129" s="2" t="s">
        <v>12</v>
      </c>
      <c r="X129" s="3" t="s">
        <v>13</v>
      </c>
      <c r="Y129" s="3" t="s">
        <v>41</v>
      </c>
      <c r="Z129" s="4" t="s">
        <v>14</v>
      </c>
      <c r="AA129" s="3" t="s">
        <v>15</v>
      </c>
      <c r="AB129" s="3" t="s">
        <v>16</v>
      </c>
      <c r="AC129" s="3" t="s">
        <v>89</v>
      </c>
      <c r="AD129" s="3" t="s">
        <v>58</v>
      </c>
      <c r="AE129" s="3" t="s">
        <v>17</v>
      </c>
      <c r="AF129" s="3" t="s">
        <v>18</v>
      </c>
      <c r="AG129" s="3" t="s">
        <v>19</v>
      </c>
      <c r="AH129" s="3" t="s">
        <v>20</v>
      </c>
      <c r="AI129" s="3" t="s">
        <v>21</v>
      </c>
      <c r="AJ129" s="2" t="s">
        <v>22</v>
      </c>
      <c r="AK129" s="3" t="s">
        <v>56</v>
      </c>
      <c r="AL129" s="3" t="s">
        <v>57</v>
      </c>
      <c r="AM129" s="2" t="s">
        <v>24</v>
      </c>
      <c r="AN129" s="3" t="s">
        <v>25</v>
      </c>
      <c r="AO129" s="2" t="s">
        <v>26</v>
      </c>
      <c r="AP129" s="3" t="s">
        <v>66</v>
      </c>
      <c r="AQ129" s="3" t="s">
        <v>28</v>
      </c>
      <c r="AR129" s="3" t="s">
        <v>93</v>
      </c>
      <c r="AS129" s="3" t="s">
        <v>30</v>
      </c>
      <c r="AT129" s="3" t="s">
        <v>31</v>
      </c>
      <c r="AU129" s="3" t="s">
        <v>32</v>
      </c>
    </row>
    <row r="131" spans="1:48" x14ac:dyDescent="0.25">
      <c r="B131">
        <f>Cash!B218</f>
        <v>500</v>
      </c>
      <c r="C131">
        <f>Cash!C218</f>
        <v>329.5</v>
      </c>
      <c r="D131">
        <f>Cash!D218</f>
        <v>160</v>
      </c>
      <c r="E131">
        <f>Cash!E218</f>
        <v>175</v>
      </c>
      <c r="F131">
        <f>Cash!F218</f>
        <v>50</v>
      </c>
      <c r="G131">
        <f>Cash!G218</f>
        <v>192.6</v>
      </c>
      <c r="H131">
        <f>Cash!H218</f>
        <v>0</v>
      </c>
      <c r="I131">
        <f>Cash!I218</f>
        <v>0</v>
      </c>
      <c r="J131">
        <f>Cash!J218</f>
        <v>0</v>
      </c>
      <c r="K131">
        <f>Cash!K218</f>
        <v>0</v>
      </c>
      <c r="L131">
        <f>Cash!L218</f>
        <v>0</v>
      </c>
      <c r="M131">
        <f>Cash!M218</f>
        <v>5000</v>
      </c>
      <c r="N131">
        <f>Cash!N218</f>
        <v>0</v>
      </c>
      <c r="O131">
        <f>Cash!O218</f>
        <v>970.1</v>
      </c>
      <c r="P131">
        <f>Cash!P218</f>
        <v>0</v>
      </c>
      <c r="Q131">
        <f>Cash!Q218</f>
        <v>0</v>
      </c>
      <c r="R131">
        <f>Cash!R218</f>
        <v>0</v>
      </c>
      <c r="S131">
        <f>Cash!S218</f>
        <v>0</v>
      </c>
      <c r="T131">
        <f>Cash!T218</f>
        <v>0</v>
      </c>
      <c r="U131">
        <f>Cash!U218</f>
        <v>0</v>
      </c>
      <c r="V131">
        <f>Cash!V218</f>
        <v>0</v>
      </c>
      <c r="W131">
        <f>Cash!W218</f>
        <v>0</v>
      </c>
      <c r="X131">
        <f>Cash!X218</f>
        <v>0</v>
      </c>
      <c r="Y131">
        <f>Cash!Y218</f>
        <v>43.97</v>
      </c>
      <c r="Z131">
        <f>Cash!Z218</f>
        <v>0</v>
      </c>
      <c r="AA131">
        <f>Cash!AA218</f>
        <v>0</v>
      </c>
      <c r="AB131">
        <f>Cash!AB218</f>
        <v>0</v>
      </c>
      <c r="AC131">
        <f>Cash!AC218</f>
        <v>0</v>
      </c>
      <c r="AD131">
        <f>Cash!AD218</f>
        <v>0</v>
      </c>
      <c r="AE131">
        <f>Cash!AE218</f>
        <v>0</v>
      </c>
      <c r="AF131">
        <f>Cash!AF218</f>
        <v>0</v>
      </c>
      <c r="AG131">
        <f>Cash!AG218</f>
        <v>0</v>
      </c>
      <c r="AH131">
        <f>Cash!AH218</f>
        <v>0</v>
      </c>
      <c r="AI131">
        <f>Cash!AI218</f>
        <v>0</v>
      </c>
      <c r="AJ131">
        <f>Cash!AJ218</f>
        <v>0</v>
      </c>
      <c r="AK131">
        <f>Cash!AK218</f>
        <v>0</v>
      </c>
      <c r="AL131">
        <f>Cash!AL218</f>
        <v>0</v>
      </c>
      <c r="AM131">
        <f>Cash!AM218</f>
        <v>0</v>
      </c>
      <c r="AN131">
        <f>Cash!AN218</f>
        <v>0</v>
      </c>
      <c r="AO131">
        <f>Cash!AO218</f>
        <v>154.59</v>
      </c>
      <c r="AP131">
        <f>Cash!AP218</f>
        <v>0</v>
      </c>
      <c r="AQ131">
        <f>Cash!AQ218</f>
        <v>0</v>
      </c>
      <c r="AR131">
        <f>Cash!AR218</f>
        <v>0.2</v>
      </c>
      <c r="AS131">
        <f>Cash!AS218</f>
        <v>0</v>
      </c>
      <c r="AT131">
        <f>Cash!AT218</f>
        <v>0</v>
      </c>
    </row>
    <row r="133" spans="1:48" ht="24.75" x14ac:dyDescent="0.25">
      <c r="A133" t="s">
        <v>32</v>
      </c>
      <c r="B133" s="3" t="s">
        <v>8</v>
      </c>
      <c r="C133" s="3" t="s">
        <v>61</v>
      </c>
      <c r="D133" s="3" t="s">
        <v>62</v>
      </c>
      <c r="E133" s="3" t="s">
        <v>63</v>
      </c>
      <c r="F133" s="3" t="s">
        <v>64</v>
      </c>
      <c r="G133" s="3" t="s">
        <v>4</v>
      </c>
      <c r="H133" s="3" t="s">
        <v>44</v>
      </c>
      <c r="I133" s="3" t="s">
        <v>23</v>
      </c>
      <c r="J133" s="3" t="s">
        <v>28</v>
      </c>
      <c r="K133" s="48" t="s">
        <v>86</v>
      </c>
      <c r="O133" s="3" t="s">
        <v>60</v>
      </c>
      <c r="P133" s="3" t="s">
        <v>55</v>
      </c>
      <c r="Q133" s="3" t="s">
        <v>7</v>
      </c>
      <c r="R133" s="3" t="s">
        <v>39</v>
      </c>
      <c r="S133" s="2" t="s">
        <v>8</v>
      </c>
      <c r="T133" s="2" t="s">
        <v>10</v>
      </c>
      <c r="U133" s="3" t="s">
        <v>11</v>
      </c>
      <c r="V133" s="3" t="s">
        <v>51</v>
      </c>
      <c r="W133" s="2" t="s">
        <v>12</v>
      </c>
      <c r="X133" s="3" t="s">
        <v>13</v>
      </c>
      <c r="Y133" s="3" t="s">
        <v>41</v>
      </c>
      <c r="Z133" s="4" t="s">
        <v>14</v>
      </c>
      <c r="AA133" s="3" t="s">
        <v>15</v>
      </c>
      <c r="AB133" s="3" t="s">
        <v>16</v>
      </c>
      <c r="AC133" s="3" t="s">
        <v>58</v>
      </c>
      <c r="AD133" s="3" t="s">
        <v>17</v>
      </c>
      <c r="AE133" s="3" t="s">
        <v>18</v>
      </c>
      <c r="AF133" s="3" t="s">
        <v>19</v>
      </c>
      <c r="AG133" s="3" t="s">
        <v>20</v>
      </c>
      <c r="AH133" s="3" t="s">
        <v>21</v>
      </c>
      <c r="AI133" s="2" t="s">
        <v>22</v>
      </c>
      <c r="AJ133" s="3" t="s">
        <v>56</v>
      </c>
      <c r="AK133" s="3" t="s">
        <v>57</v>
      </c>
      <c r="AL133" s="2" t="s">
        <v>24</v>
      </c>
      <c r="AM133" s="3" t="s">
        <v>25</v>
      </c>
      <c r="AN133" s="2" t="s">
        <v>26</v>
      </c>
      <c r="AO133" s="3" t="s">
        <v>66</v>
      </c>
      <c r="AP133" s="3" t="s">
        <v>28</v>
      </c>
      <c r="AQ133" s="3" t="s">
        <v>103</v>
      </c>
      <c r="AR133" s="3" t="s">
        <v>30</v>
      </c>
      <c r="AS133" s="3" t="s">
        <v>31</v>
      </c>
    </row>
    <row r="135" spans="1:48" x14ac:dyDescent="0.25">
      <c r="B135">
        <f>B131</f>
        <v>500</v>
      </c>
      <c r="C135">
        <f>C131</f>
        <v>329.5</v>
      </c>
      <c r="D135">
        <f>D131</f>
        <v>160</v>
      </c>
      <c r="E135">
        <f>E131</f>
        <v>175</v>
      </c>
      <c r="F135">
        <f>F131</f>
        <v>50</v>
      </c>
      <c r="G135">
        <f>G131+B125</f>
        <v>1391.4199999999998</v>
      </c>
      <c r="H135">
        <f>D125</f>
        <v>44</v>
      </c>
      <c r="K135">
        <f>H125</f>
        <v>6000</v>
      </c>
      <c r="Y135">
        <f>Y131</f>
        <v>43.97</v>
      </c>
      <c r="AH135">
        <f>AI125</f>
        <v>45</v>
      </c>
      <c r="AN135">
        <f>AO131</f>
        <v>154.59</v>
      </c>
      <c r="AQ135">
        <f>AR131</f>
        <v>0.2</v>
      </c>
    </row>
    <row r="138" spans="1:48" x14ac:dyDescent="0.25">
      <c r="A138" t="s">
        <v>105</v>
      </c>
    </row>
    <row r="139" spans="1:48" x14ac:dyDescent="0.25">
      <c r="A139" s="2" cm="1">
        <f t="array" aca="1" ref="A139" ca="1">A139:AV153</f>
        <v>0</v>
      </c>
      <c r="B139" s="116" t="s">
        <v>2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 t="s">
        <v>34</v>
      </c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</row>
    <row r="140" spans="1:48" x14ac:dyDescent="0.25">
      <c r="A140" s="2" t="s">
        <v>3</v>
      </c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2"/>
      <c r="M140" s="2"/>
      <c r="N140" s="2"/>
      <c r="O140" s="2"/>
      <c r="P140" s="2"/>
      <c r="Q140" s="2"/>
      <c r="R140" s="2"/>
      <c r="S140" s="116" t="s">
        <v>9</v>
      </c>
      <c r="T140" s="116"/>
      <c r="U140" s="116"/>
      <c r="V140" s="116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118" t="s">
        <v>23</v>
      </c>
      <c r="AL140" s="119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1:48" ht="24.75" x14ac:dyDescent="0.25">
      <c r="A141" s="2"/>
      <c r="B141" s="3" t="s">
        <v>4</v>
      </c>
      <c r="C141" s="3" t="s">
        <v>5</v>
      </c>
      <c r="D141" s="3" t="s">
        <v>44</v>
      </c>
      <c r="E141" s="3" t="s">
        <v>55</v>
      </c>
      <c r="F141" s="3" t="s">
        <v>94</v>
      </c>
      <c r="G141" s="3" t="s">
        <v>45</v>
      </c>
      <c r="H141" s="3" t="s">
        <v>86</v>
      </c>
      <c r="I141" s="3" t="s">
        <v>87</v>
      </c>
      <c r="J141" s="3"/>
      <c r="K141" s="2" t="s">
        <v>6</v>
      </c>
      <c r="L141" s="3" t="s">
        <v>40</v>
      </c>
      <c r="M141" s="3" t="s">
        <v>81</v>
      </c>
      <c r="N141" s="3" t="s">
        <v>85</v>
      </c>
      <c r="O141" s="3" t="s">
        <v>55</v>
      </c>
      <c r="P141" s="3" t="s">
        <v>7</v>
      </c>
      <c r="Q141" s="3" t="s">
        <v>39</v>
      </c>
      <c r="R141" s="2" t="s">
        <v>8</v>
      </c>
      <c r="S141" s="2" t="s">
        <v>10</v>
      </c>
      <c r="T141" s="3" t="s">
        <v>11</v>
      </c>
      <c r="U141" s="3" t="s">
        <v>51</v>
      </c>
      <c r="V141" s="2" t="s">
        <v>12</v>
      </c>
      <c r="W141" s="3" t="s">
        <v>13</v>
      </c>
      <c r="X141" s="3" t="s">
        <v>41</v>
      </c>
      <c r="Y141" s="4" t="s">
        <v>14</v>
      </c>
      <c r="Z141" s="3" t="s">
        <v>15</v>
      </c>
      <c r="AA141" s="3" t="s">
        <v>16</v>
      </c>
      <c r="AB141" s="3" t="s">
        <v>88</v>
      </c>
      <c r="AC141" s="3" t="s">
        <v>89</v>
      </c>
      <c r="AD141" s="3" t="s">
        <v>58</v>
      </c>
      <c r="AE141" s="3" t="s">
        <v>17</v>
      </c>
      <c r="AF141" s="3" t="s">
        <v>18</v>
      </c>
      <c r="AG141" s="3" t="s">
        <v>19</v>
      </c>
      <c r="AH141" s="3" t="s">
        <v>20</v>
      </c>
      <c r="AI141" s="3" t="s">
        <v>21</v>
      </c>
      <c r="AJ141" s="2" t="s">
        <v>22</v>
      </c>
      <c r="AK141" s="3" t="s">
        <v>56</v>
      </c>
      <c r="AL141" s="3" t="s">
        <v>57</v>
      </c>
      <c r="AM141" s="2" t="s">
        <v>24</v>
      </c>
      <c r="AN141" s="3" t="s">
        <v>25</v>
      </c>
      <c r="AO141" s="2" t="s">
        <v>26</v>
      </c>
      <c r="AP141" s="3" t="s">
        <v>95</v>
      </c>
      <c r="AQ141" s="3" t="s">
        <v>27</v>
      </c>
      <c r="AR141" s="3" t="s">
        <v>28</v>
      </c>
      <c r="AS141" s="3" t="s">
        <v>29</v>
      </c>
      <c r="AT141" s="3" t="s">
        <v>30</v>
      </c>
      <c r="AU141" s="3" t="s">
        <v>31</v>
      </c>
      <c r="AV141" s="3" t="s">
        <v>32</v>
      </c>
    </row>
    <row r="143" spans="1:48" x14ac:dyDescent="0.25">
      <c r="B143">
        <f>StGeorge!B306</f>
        <v>2268.4499999999998</v>
      </c>
      <c r="C143">
        <f>StGeorge!C306</f>
        <v>1325.42</v>
      </c>
      <c r="D143">
        <f>StGeorge!D306</f>
        <v>0</v>
      </c>
      <c r="E143">
        <f>StGeorge!E306</f>
        <v>101927.74</v>
      </c>
      <c r="F143">
        <f>StGeorge!F306</f>
        <v>315.48</v>
      </c>
      <c r="G143">
        <f>StGeorge!G306</f>
        <v>0</v>
      </c>
      <c r="H143">
        <f>StGeorge!H306</f>
        <v>3000</v>
      </c>
      <c r="I143">
        <f>StGeorge!I306</f>
        <v>0</v>
      </c>
      <c r="J143">
        <f>StGeorge!J306</f>
        <v>0</v>
      </c>
      <c r="K143">
        <f>StGeorge!K306</f>
        <v>108837.09000000001</v>
      </c>
      <c r="L143">
        <f>StGeorge!L306</f>
        <v>0</v>
      </c>
      <c r="M143">
        <f>StGeorge!M306</f>
        <v>0</v>
      </c>
      <c r="N143">
        <f>StGeorge!N306</f>
        <v>0</v>
      </c>
      <c r="O143">
        <f>StGeorge!O306</f>
        <v>0</v>
      </c>
      <c r="P143">
        <f>StGeorge!P306</f>
        <v>0</v>
      </c>
      <c r="Q143">
        <f>StGeorge!Q306</f>
        <v>0</v>
      </c>
      <c r="R143">
        <f>StGeorge!R306</f>
        <v>0</v>
      </c>
      <c r="S143">
        <f>StGeorge!S306</f>
        <v>0</v>
      </c>
      <c r="T143">
        <f>StGeorge!T306</f>
        <v>0</v>
      </c>
      <c r="U143">
        <f>StGeorge!U306</f>
        <v>471.93</v>
      </c>
      <c r="V143">
        <f>StGeorge!V306</f>
        <v>547</v>
      </c>
      <c r="W143">
        <f>StGeorge!W306</f>
        <v>0</v>
      </c>
      <c r="X143">
        <f>StGeorge!X306</f>
        <v>0</v>
      </c>
      <c r="Y143">
        <f>StGeorge!Y306</f>
        <v>583.4</v>
      </c>
      <c r="Z143">
        <f>StGeorge!Z306</f>
        <v>0</v>
      </c>
      <c r="AA143">
        <f>StGeorge!AA306</f>
        <v>0</v>
      </c>
      <c r="AB143">
        <f>StGeorge!AB306</f>
        <v>0</v>
      </c>
      <c r="AC143">
        <f>StGeorge!AC306</f>
        <v>0</v>
      </c>
      <c r="AD143">
        <f>StGeorge!AD306</f>
        <v>0</v>
      </c>
      <c r="AE143">
        <f>StGeorge!AE306</f>
        <v>0</v>
      </c>
      <c r="AF143">
        <f>StGeorge!AF306</f>
        <v>0</v>
      </c>
      <c r="AG143">
        <f>StGeorge!AG306</f>
        <v>0</v>
      </c>
      <c r="AH143">
        <f>StGeorge!AH306</f>
        <v>0</v>
      </c>
      <c r="AI143">
        <f>StGeorge!AI306</f>
        <v>45</v>
      </c>
      <c r="AJ143">
        <f>StGeorge!AJ306</f>
        <v>0</v>
      </c>
      <c r="AK143">
        <f>StGeorge!AK306</f>
        <v>0</v>
      </c>
      <c r="AL143">
        <f>StGeorge!AL306</f>
        <v>0</v>
      </c>
      <c r="AM143">
        <f>StGeorge!AM306</f>
        <v>0</v>
      </c>
      <c r="AN143">
        <f>StGeorge!AN306</f>
        <v>0</v>
      </c>
      <c r="AO143">
        <f>StGeorge!AO306</f>
        <v>0</v>
      </c>
      <c r="AP143">
        <f>StGeorge!AP306</f>
        <v>0</v>
      </c>
      <c r="AQ143">
        <f>StGeorge!AQ306</f>
        <v>0</v>
      </c>
      <c r="AR143">
        <f>StGeorge!AR306</f>
        <v>0</v>
      </c>
      <c r="AS143">
        <f>StGeorge!AS306</f>
        <v>0</v>
      </c>
      <c r="AT143">
        <f>StGeorge!AT306</f>
        <v>191.15</v>
      </c>
      <c r="AU143">
        <f>StGeorge!AU306</f>
        <v>0</v>
      </c>
    </row>
    <row r="145" spans="1:48" x14ac:dyDescent="0.25">
      <c r="A145" s="2"/>
      <c r="B145" s="116" t="s">
        <v>2</v>
      </c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 t="s">
        <v>34</v>
      </c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</row>
    <row r="146" spans="1:48" x14ac:dyDescent="0.25">
      <c r="A146" s="2" t="s">
        <v>3</v>
      </c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2"/>
      <c r="P146" s="2"/>
      <c r="Q146" s="2"/>
      <c r="R146" s="2"/>
      <c r="S146" s="2"/>
      <c r="T146" s="116" t="s">
        <v>9</v>
      </c>
      <c r="U146" s="116"/>
      <c r="V146" s="116"/>
      <c r="W146" s="116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118" t="s">
        <v>23</v>
      </c>
      <c r="AL146" s="119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8" ht="24.75" x14ac:dyDescent="0.25">
      <c r="A147" s="2"/>
      <c r="B147" s="3" t="s">
        <v>8</v>
      </c>
      <c r="C147" s="3" t="s">
        <v>61</v>
      </c>
      <c r="D147" s="3" t="s">
        <v>62</v>
      </c>
      <c r="E147" s="3" t="s">
        <v>63</v>
      </c>
      <c r="F147" s="3" t="s">
        <v>64</v>
      </c>
      <c r="G147" s="3" t="s">
        <v>4</v>
      </c>
      <c r="H147" s="3" t="s">
        <v>44</v>
      </c>
      <c r="I147" s="3" t="s">
        <v>23</v>
      </c>
      <c r="J147" s="3" t="s">
        <v>28</v>
      </c>
      <c r="K147" s="3" t="s">
        <v>80</v>
      </c>
      <c r="L147" s="3"/>
      <c r="M147" s="3" t="s">
        <v>65</v>
      </c>
      <c r="N147" s="2" t="s">
        <v>6</v>
      </c>
      <c r="O147" s="3" t="s">
        <v>60</v>
      </c>
      <c r="P147" s="3" t="s">
        <v>55</v>
      </c>
      <c r="Q147" s="3" t="s">
        <v>7</v>
      </c>
      <c r="R147" s="3" t="s">
        <v>39</v>
      </c>
      <c r="S147" s="2" t="s">
        <v>8</v>
      </c>
      <c r="T147" s="2" t="s">
        <v>10</v>
      </c>
      <c r="U147" s="3" t="s">
        <v>11</v>
      </c>
      <c r="V147" s="3" t="s">
        <v>51</v>
      </c>
      <c r="W147" s="2" t="s">
        <v>12</v>
      </c>
      <c r="X147" s="3" t="s">
        <v>13</v>
      </c>
      <c r="Y147" s="3" t="s">
        <v>41</v>
      </c>
      <c r="Z147" s="4" t="s">
        <v>14</v>
      </c>
      <c r="AA147" s="3" t="s">
        <v>15</v>
      </c>
      <c r="AB147" s="3" t="s">
        <v>16</v>
      </c>
      <c r="AC147" s="3" t="s">
        <v>89</v>
      </c>
      <c r="AD147" s="3" t="s">
        <v>58</v>
      </c>
      <c r="AE147" s="3" t="s">
        <v>17</v>
      </c>
      <c r="AF147" s="3" t="s">
        <v>18</v>
      </c>
      <c r="AG147" s="3" t="s">
        <v>19</v>
      </c>
      <c r="AH147" s="3" t="s">
        <v>20</v>
      </c>
      <c r="AI147" s="3" t="s">
        <v>21</v>
      </c>
      <c r="AJ147" s="2" t="s">
        <v>22</v>
      </c>
      <c r="AK147" s="3" t="s">
        <v>56</v>
      </c>
      <c r="AL147" s="3" t="s">
        <v>57</v>
      </c>
      <c r="AM147" s="2" t="s">
        <v>24</v>
      </c>
      <c r="AN147" s="3" t="s">
        <v>25</v>
      </c>
      <c r="AO147" s="2" t="s">
        <v>26</v>
      </c>
      <c r="AP147" s="3" t="s">
        <v>66</v>
      </c>
      <c r="AQ147" s="3" t="s">
        <v>28</v>
      </c>
      <c r="AR147" s="3" t="s">
        <v>93</v>
      </c>
      <c r="AS147" s="3" t="s">
        <v>30</v>
      </c>
      <c r="AT147" s="3" t="s">
        <v>31</v>
      </c>
      <c r="AU147" s="3" t="s">
        <v>32</v>
      </c>
    </row>
    <row r="149" spans="1:48" x14ac:dyDescent="0.25">
      <c r="B149">
        <f>Cash!B235</f>
        <v>587.5</v>
      </c>
      <c r="C149">
        <f>Cash!C235</f>
        <v>284</v>
      </c>
      <c r="D149">
        <f>Cash!D235</f>
        <v>75</v>
      </c>
      <c r="E149">
        <f>Cash!E235</f>
        <v>180</v>
      </c>
      <c r="F149">
        <f>Cash!F235</f>
        <v>0</v>
      </c>
      <c r="G149">
        <f>Cash!G235</f>
        <v>290</v>
      </c>
      <c r="H149">
        <f>Cash!H235</f>
        <v>0</v>
      </c>
      <c r="I149">
        <f>Cash!I235</f>
        <v>0</v>
      </c>
      <c r="J149">
        <f>Cash!J235</f>
        <v>0</v>
      </c>
      <c r="K149">
        <f>Cash!K235</f>
        <v>0</v>
      </c>
      <c r="L149">
        <f>Cash!L235</f>
        <v>0</v>
      </c>
      <c r="M149">
        <f>Cash!M235</f>
        <v>0</v>
      </c>
      <c r="N149">
        <f>Cash!N235</f>
        <v>0</v>
      </c>
      <c r="O149">
        <f>Cash!O235</f>
        <v>1310</v>
      </c>
      <c r="P149">
        <f>Cash!P235</f>
        <v>0</v>
      </c>
      <c r="Q149">
        <f>Cash!Q235</f>
        <v>0</v>
      </c>
      <c r="R149">
        <f>Cash!R235</f>
        <v>0</v>
      </c>
      <c r="S149">
        <f>Cash!S235</f>
        <v>0</v>
      </c>
      <c r="T149">
        <f>Cash!T235</f>
        <v>0</v>
      </c>
      <c r="U149">
        <f>Cash!U235</f>
        <v>0</v>
      </c>
      <c r="V149">
        <f>Cash!V235</f>
        <v>0</v>
      </c>
      <c r="W149">
        <f>Cash!W235</f>
        <v>0</v>
      </c>
      <c r="X149">
        <f>Cash!X235</f>
        <v>112</v>
      </c>
      <c r="Y149">
        <f>Cash!Y235</f>
        <v>0</v>
      </c>
      <c r="Z149">
        <f>Cash!Z235</f>
        <v>0</v>
      </c>
      <c r="AA149">
        <f>Cash!AA235</f>
        <v>0</v>
      </c>
      <c r="AB149">
        <f>Cash!AB235</f>
        <v>0</v>
      </c>
      <c r="AC149">
        <f>Cash!AC235</f>
        <v>0</v>
      </c>
      <c r="AD149">
        <f>Cash!AD235</f>
        <v>0</v>
      </c>
      <c r="AE149">
        <f>Cash!AE235</f>
        <v>200</v>
      </c>
      <c r="AF149">
        <f>Cash!AF235</f>
        <v>78.27</v>
      </c>
      <c r="AG149">
        <f>Cash!AG235</f>
        <v>0</v>
      </c>
      <c r="AH149">
        <f>Cash!AH235</f>
        <v>0</v>
      </c>
      <c r="AI149">
        <f>Cash!AI235</f>
        <v>0</v>
      </c>
      <c r="AJ149">
        <f>Cash!AJ235</f>
        <v>0</v>
      </c>
      <c r="AK149">
        <f>Cash!AK235</f>
        <v>645</v>
      </c>
      <c r="AL149">
        <f>Cash!AL235</f>
        <v>0</v>
      </c>
      <c r="AM149">
        <f>Cash!AM235</f>
        <v>0</v>
      </c>
      <c r="AN149">
        <f>Cash!AN235</f>
        <v>0</v>
      </c>
      <c r="AO149">
        <f>Cash!AO235</f>
        <v>0</v>
      </c>
      <c r="AP149">
        <f>Cash!AP235</f>
        <v>100</v>
      </c>
      <c r="AQ149">
        <f>Cash!AQ235</f>
        <v>0</v>
      </c>
      <c r="AR149">
        <f>Cash!AR235</f>
        <v>21.9</v>
      </c>
      <c r="AS149">
        <f>Cash!AS235</f>
        <v>0</v>
      </c>
      <c r="AT149">
        <f>Cash!AT235</f>
        <v>0</v>
      </c>
    </row>
    <row r="151" spans="1:48" ht="24.75" x14ac:dyDescent="0.25">
      <c r="A151" t="s">
        <v>32</v>
      </c>
      <c r="B151" s="3" t="s">
        <v>8</v>
      </c>
      <c r="C151" s="3" t="s">
        <v>61</v>
      </c>
      <c r="D151" s="3" t="s">
        <v>62</v>
      </c>
      <c r="E151" s="3" t="s">
        <v>63</v>
      </c>
      <c r="F151" s="3" t="s">
        <v>64</v>
      </c>
      <c r="G151" s="3" t="s">
        <v>4</v>
      </c>
      <c r="H151" s="3" t="s">
        <v>44</v>
      </c>
      <c r="I151" s="3" t="s">
        <v>23</v>
      </c>
      <c r="J151" s="3" t="s">
        <v>28</v>
      </c>
      <c r="K151" s="48" t="s">
        <v>86</v>
      </c>
      <c r="L151" s="48" t="s">
        <v>94</v>
      </c>
      <c r="O151" s="3" t="s">
        <v>60</v>
      </c>
      <c r="P151" s="3" t="s">
        <v>55</v>
      </c>
      <c r="Q151" s="3" t="s">
        <v>7</v>
      </c>
      <c r="R151" s="3" t="s">
        <v>39</v>
      </c>
      <c r="S151" s="2" t="s">
        <v>8</v>
      </c>
      <c r="T151" s="2" t="s">
        <v>10</v>
      </c>
      <c r="U151" s="3" t="s">
        <v>11</v>
      </c>
      <c r="V151" s="3" t="s">
        <v>51</v>
      </c>
      <c r="W151" s="2" t="s">
        <v>12</v>
      </c>
      <c r="X151" s="3" t="s">
        <v>13</v>
      </c>
      <c r="Y151" s="3" t="s">
        <v>41</v>
      </c>
      <c r="Z151" s="4" t="s">
        <v>14</v>
      </c>
      <c r="AA151" s="3" t="s">
        <v>15</v>
      </c>
      <c r="AB151" s="3" t="s">
        <v>16</v>
      </c>
      <c r="AC151" s="3" t="s">
        <v>58</v>
      </c>
      <c r="AD151" s="3" t="s">
        <v>17</v>
      </c>
      <c r="AE151" s="3" t="s">
        <v>18</v>
      </c>
      <c r="AF151" s="3" t="s">
        <v>19</v>
      </c>
      <c r="AG151" s="3" t="s">
        <v>20</v>
      </c>
      <c r="AH151" s="3" t="s">
        <v>21</v>
      </c>
      <c r="AI151" s="2" t="s">
        <v>22</v>
      </c>
      <c r="AJ151" s="3" t="s">
        <v>56</v>
      </c>
      <c r="AK151" s="3" t="s">
        <v>57</v>
      </c>
      <c r="AL151" s="2" t="s">
        <v>24</v>
      </c>
      <c r="AM151" s="3" t="s">
        <v>25</v>
      </c>
      <c r="AN151" s="2" t="s">
        <v>26</v>
      </c>
      <c r="AO151" s="3" t="s">
        <v>66</v>
      </c>
      <c r="AP151" s="3" t="s">
        <v>28</v>
      </c>
      <c r="AQ151" s="3" t="s">
        <v>103</v>
      </c>
      <c r="AR151" s="3" t="s">
        <v>30</v>
      </c>
      <c r="AS151" s="3" t="s">
        <v>31</v>
      </c>
    </row>
    <row r="153" spans="1:48" x14ac:dyDescent="0.25">
      <c r="B153">
        <f>B149</f>
        <v>587.5</v>
      </c>
      <c r="C153">
        <f>C149</f>
        <v>284</v>
      </c>
      <c r="D153">
        <f>D149</f>
        <v>75</v>
      </c>
      <c r="E153">
        <f>E149</f>
        <v>180</v>
      </c>
      <c r="G153">
        <f>G149+B143</f>
        <v>2558.4499999999998</v>
      </c>
      <c r="K153">
        <v>3000</v>
      </c>
      <c r="L153">
        <f>F143</f>
        <v>315.48</v>
      </c>
      <c r="V153">
        <f>U143</f>
        <v>471.93</v>
      </c>
      <c r="W153">
        <f>V143</f>
        <v>547</v>
      </c>
      <c r="X153">
        <f>X149</f>
        <v>112</v>
      </c>
      <c r="Z153">
        <f>Y143</f>
        <v>583.4</v>
      </c>
      <c r="AD153">
        <f>AE149</f>
        <v>200</v>
      </c>
      <c r="AE153">
        <f>AF149</f>
        <v>78.27</v>
      </c>
      <c r="AH153">
        <f>AI143</f>
        <v>45</v>
      </c>
      <c r="AJ153">
        <f>AK149</f>
        <v>645</v>
      </c>
      <c r="AO153">
        <f>AP149</f>
        <v>100</v>
      </c>
      <c r="AQ153">
        <f>AR149</f>
        <v>21.9</v>
      </c>
      <c r="AR153">
        <f>AT143</f>
        <v>191.15</v>
      </c>
    </row>
    <row r="155" spans="1:48" x14ac:dyDescent="0.25">
      <c r="A155" t="s">
        <v>106</v>
      </c>
    </row>
    <row r="157" spans="1:48" x14ac:dyDescent="0.25">
      <c r="A157" s="2" cm="1">
        <f t="array" aca="1" ref="A157" ca="1">A157:AV171</f>
        <v>0</v>
      </c>
      <c r="B157" s="116" t="s">
        <v>2</v>
      </c>
      <c r="C157" s="116"/>
      <c r="D157" s="116"/>
      <c r="E157" s="116"/>
      <c r="F157" s="116"/>
      <c r="G157" s="116"/>
      <c r="H157" s="116"/>
      <c r="I157" s="116"/>
      <c r="J157" s="116"/>
      <c r="K157" s="116"/>
      <c r="L157" s="116" t="s">
        <v>34</v>
      </c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</row>
    <row r="158" spans="1:48" x14ac:dyDescent="0.25">
      <c r="A158" s="2" t="s">
        <v>3</v>
      </c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2"/>
      <c r="M158" s="2"/>
      <c r="N158" s="2"/>
      <c r="O158" s="2"/>
      <c r="P158" s="2"/>
      <c r="Q158" s="2"/>
      <c r="R158" s="2"/>
      <c r="S158" s="116" t="s">
        <v>9</v>
      </c>
      <c r="T158" s="116"/>
      <c r="U158" s="116"/>
      <c r="V158" s="116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118" t="s">
        <v>23</v>
      </c>
      <c r="AL158" s="119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1:48" ht="24.75" x14ac:dyDescent="0.25">
      <c r="A159" s="2"/>
      <c r="B159" s="3" t="s">
        <v>4</v>
      </c>
      <c r="C159" s="3" t="s">
        <v>5</v>
      </c>
      <c r="D159" s="3" t="s">
        <v>44</v>
      </c>
      <c r="E159" s="3" t="s">
        <v>55</v>
      </c>
      <c r="F159" s="3" t="s">
        <v>94</v>
      </c>
      <c r="G159" s="3" t="s">
        <v>45</v>
      </c>
      <c r="H159" s="3" t="s">
        <v>86</v>
      </c>
      <c r="I159" s="3" t="s">
        <v>87</v>
      </c>
      <c r="J159" s="3"/>
      <c r="K159" s="2" t="s">
        <v>6</v>
      </c>
      <c r="L159" s="3" t="s">
        <v>40</v>
      </c>
      <c r="M159" s="3" t="s">
        <v>81</v>
      </c>
      <c r="N159" s="3" t="s">
        <v>85</v>
      </c>
      <c r="O159" s="3" t="s">
        <v>55</v>
      </c>
      <c r="P159" s="3" t="s">
        <v>7</v>
      </c>
      <c r="Q159" s="3" t="s">
        <v>39</v>
      </c>
      <c r="R159" s="2" t="s">
        <v>8</v>
      </c>
      <c r="S159" s="2" t="s">
        <v>10</v>
      </c>
      <c r="T159" s="3" t="s">
        <v>11</v>
      </c>
      <c r="U159" s="3" t="s">
        <v>51</v>
      </c>
      <c r="V159" s="2" t="s">
        <v>12</v>
      </c>
      <c r="W159" s="3" t="s">
        <v>13</v>
      </c>
      <c r="X159" s="3" t="s">
        <v>41</v>
      </c>
      <c r="Y159" s="4" t="s">
        <v>14</v>
      </c>
      <c r="Z159" s="3" t="s">
        <v>15</v>
      </c>
      <c r="AA159" s="3" t="s">
        <v>16</v>
      </c>
      <c r="AB159" s="3" t="s">
        <v>88</v>
      </c>
      <c r="AC159" s="3" t="s">
        <v>89</v>
      </c>
      <c r="AD159" s="3" t="s">
        <v>58</v>
      </c>
      <c r="AE159" s="3" t="s">
        <v>17</v>
      </c>
      <c r="AF159" s="3" t="s">
        <v>18</v>
      </c>
      <c r="AG159" s="3" t="s">
        <v>19</v>
      </c>
      <c r="AH159" s="3" t="s">
        <v>20</v>
      </c>
      <c r="AI159" s="3" t="s">
        <v>21</v>
      </c>
      <c r="AJ159" s="2" t="s">
        <v>22</v>
      </c>
      <c r="AK159" s="3" t="s">
        <v>56</v>
      </c>
      <c r="AL159" s="3" t="s">
        <v>57</v>
      </c>
      <c r="AM159" s="2" t="s">
        <v>24</v>
      </c>
      <c r="AN159" s="3" t="s">
        <v>25</v>
      </c>
      <c r="AO159" s="2" t="s">
        <v>26</v>
      </c>
      <c r="AP159" s="3" t="s">
        <v>95</v>
      </c>
      <c r="AQ159" s="3" t="s">
        <v>27</v>
      </c>
      <c r="AR159" s="3" t="s">
        <v>28</v>
      </c>
      <c r="AS159" s="3" t="s">
        <v>29</v>
      </c>
      <c r="AT159" s="3" t="s">
        <v>30</v>
      </c>
      <c r="AU159" s="3" t="s">
        <v>31</v>
      </c>
      <c r="AV159" s="3" t="s">
        <v>32</v>
      </c>
    </row>
    <row r="161" spans="1:48" x14ac:dyDescent="0.25">
      <c r="B161">
        <f>StGeorge!B352</f>
        <v>11448.8</v>
      </c>
      <c r="C161">
        <f>StGeorge!C352</f>
        <v>185</v>
      </c>
      <c r="D161">
        <f>StGeorge!D352</f>
        <v>0</v>
      </c>
      <c r="E161">
        <f>StGeorge!E352</f>
        <v>0</v>
      </c>
      <c r="F161">
        <f>StGeorge!F352</f>
        <v>0</v>
      </c>
      <c r="G161">
        <f>StGeorge!G352</f>
        <v>0</v>
      </c>
      <c r="H161">
        <f>StGeorge!H352</f>
        <v>1500</v>
      </c>
      <c r="I161">
        <f>StGeorge!I352</f>
        <v>0</v>
      </c>
      <c r="J161">
        <f>StGeorge!J352</f>
        <v>0</v>
      </c>
      <c r="K161">
        <f>StGeorge!K352</f>
        <v>13133.8</v>
      </c>
      <c r="L161">
        <f>StGeorge!L352</f>
        <v>1019</v>
      </c>
      <c r="M161">
        <f>StGeorge!M352</f>
        <v>0</v>
      </c>
      <c r="N161">
        <f>StGeorge!N352</f>
        <v>0</v>
      </c>
      <c r="O161">
        <f>StGeorge!O352</f>
        <v>0</v>
      </c>
      <c r="P161">
        <f>StGeorge!P352</f>
        <v>0</v>
      </c>
      <c r="Q161">
        <f>StGeorge!Q352</f>
        <v>0</v>
      </c>
      <c r="R161">
        <f>StGeorge!R352</f>
        <v>0</v>
      </c>
      <c r="S161">
        <f>StGeorge!S352</f>
        <v>0</v>
      </c>
      <c r="T161">
        <f>StGeorge!T352</f>
        <v>0</v>
      </c>
      <c r="U161">
        <f>StGeorge!U352</f>
        <v>0</v>
      </c>
      <c r="V161">
        <f>StGeorge!V352</f>
        <v>0</v>
      </c>
      <c r="W161">
        <f>StGeorge!W352</f>
        <v>0</v>
      </c>
      <c r="X161">
        <f>StGeorge!X352</f>
        <v>44.84</v>
      </c>
      <c r="Y161">
        <f>StGeorge!Y352</f>
        <v>0</v>
      </c>
      <c r="Z161">
        <f>StGeorge!Z352</f>
        <v>0</v>
      </c>
      <c r="AA161">
        <f>StGeorge!AA352</f>
        <v>812.31999999999994</v>
      </c>
      <c r="AB161">
        <f>StGeorge!AB352</f>
        <v>0</v>
      </c>
      <c r="AC161">
        <f>StGeorge!AC352</f>
        <v>0</v>
      </c>
      <c r="AD161">
        <f>StGeorge!AD352</f>
        <v>0</v>
      </c>
      <c r="AE161">
        <f>StGeorge!AE352</f>
        <v>0</v>
      </c>
      <c r="AF161">
        <f>StGeorge!AF352</f>
        <v>0</v>
      </c>
      <c r="AG161">
        <f>StGeorge!AG352</f>
        <v>0</v>
      </c>
      <c r="AH161">
        <f>StGeorge!AH352</f>
        <v>0</v>
      </c>
      <c r="AI161">
        <f>StGeorge!AI352</f>
        <v>0</v>
      </c>
      <c r="AJ161">
        <f>StGeorge!AJ352</f>
        <v>0</v>
      </c>
      <c r="AK161">
        <f>StGeorge!AK352</f>
        <v>0</v>
      </c>
      <c r="AL161">
        <f>StGeorge!AL352</f>
        <v>0</v>
      </c>
      <c r="AM161">
        <f>StGeorge!AM352</f>
        <v>0</v>
      </c>
      <c r="AN161">
        <f>StGeorge!AN352</f>
        <v>0</v>
      </c>
      <c r="AO161">
        <f>StGeorge!AO352</f>
        <v>198.5</v>
      </c>
      <c r="AP161">
        <f>StGeorge!AP352</f>
        <v>0</v>
      </c>
      <c r="AQ161">
        <f>StGeorge!AQ352</f>
        <v>264</v>
      </c>
      <c r="AR161">
        <f>StGeorge!AR352</f>
        <v>0</v>
      </c>
      <c r="AS161">
        <f>StGeorge!AS352</f>
        <v>0</v>
      </c>
      <c r="AT161">
        <f>StGeorge!AT352</f>
        <v>0</v>
      </c>
      <c r="AU161">
        <f>StGeorge!AU352</f>
        <v>0</v>
      </c>
    </row>
    <row r="163" spans="1:48" x14ac:dyDescent="0.25">
      <c r="A163" s="2"/>
      <c r="B163" s="116" t="s">
        <v>2</v>
      </c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 t="s">
        <v>34</v>
      </c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</row>
    <row r="164" spans="1:48" x14ac:dyDescent="0.25">
      <c r="A164" s="2" t="s">
        <v>3</v>
      </c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2"/>
      <c r="P164" s="2"/>
      <c r="Q164" s="2"/>
      <c r="R164" s="2"/>
      <c r="S164" s="2"/>
      <c r="T164" s="116" t="s">
        <v>9</v>
      </c>
      <c r="U164" s="116"/>
      <c r="V164" s="116"/>
      <c r="W164" s="116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118" t="s">
        <v>23</v>
      </c>
      <c r="AL164" s="119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8" ht="24.75" x14ac:dyDescent="0.25">
      <c r="A165" s="2"/>
      <c r="B165" s="3" t="s">
        <v>8</v>
      </c>
      <c r="C165" s="3" t="s">
        <v>61</v>
      </c>
      <c r="D165" s="3" t="s">
        <v>62</v>
      </c>
      <c r="E165" s="3" t="s">
        <v>63</v>
      </c>
      <c r="F165" s="3" t="s">
        <v>64</v>
      </c>
      <c r="G165" s="3" t="s">
        <v>4</v>
      </c>
      <c r="H165" s="3" t="s">
        <v>44</v>
      </c>
      <c r="I165" s="3" t="s">
        <v>23</v>
      </c>
      <c r="J165" s="3" t="s">
        <v>28</v>
      </c>
      <c r="K165" s="3" t="s">
        <v>80</v>
      </c>
      <c r="L165" s="3"/>
      <c r="M165" s="3" t="s">
        <v>65</v>
      </c>
      <c r="N165" s="2" t="s">
        <v>6</v>
      </c>
      <c r="O165" s="3" t="s">
        <v>60</v>
      </c>
      <c r="P165" s="3" t="s">
        <v>55</v>
      </c>
      <c r="Q165" s="3" t="s">
        <v>7</v>
      </c>
      <c r="R165" s="3" t="s">
        <v>39</v>
      </c>
      <c r="S165" s="2" t="s">
        <v>8</v>
      </c>
      <c r="T165" s="2" t="s">
        <v>10</v>
      </c>
      <c r="U165" s="3" t="s">
        <v>11</v>
      </c>
      <c r="V165" s="3" t="s">
        <v>51</v>
      </c>
      <c r="W165" s="2" t="s">
        <v>12</v>
      </c>
      <c r="X165" s="3" t="s">
        <v>13</v>
      </c>
      <c r="Y165" s="3" t="s">
        <v>41</v>
      </c>
      <c r="Z165" s="4" t="s">
        <v>14</v>
      </c>
      <c r="AA165" s="3" t="s">
        <v>15</v>
      </c>
      <c r="AB165" s="3" t="s">
        <v>16</v>
      </c>
      <c r="AC165" s="3" t="s">
        <v>89</v>
      </c>
      <c r="AD165" s="3" t="s">
        <v>58</v>
      </c>
      <c r="AE165" s="3" t="s">
        <v>17</v>
      </c>
      <c r="AF165" s="3" t="s">
        <v>18</v>
      </c>
      <c r="AG165" s="3" t="s">
        <v>19</v>
      </c>
      <c r="AH165" s="3" t="s">
        <v>20</v>
      </c>
      <c r="AI165" s="3" t="s">
        <v>21</v>
      </c>
      <c r="AJ165" s="2" t="s">
        <v>22</v>
      </c>
      <c r="AK165" s="3" t="s">
        <v>56</v>
      </c>
      <c r="AL165" s="3" t="s">
        <v>57</v>
      </c>
      <c r="AM165" s="2" t="s">
        <v>24</v>
      </c>
      <c r="AN165" s="3" t="s">
        <v>25</v>
      </c>
      <c r="AO165" s="2" t="s">
        <v>26</v>
      </c>
      <c r="AP165" s="3" t="s">
        <v>66</v>
      </c>
      <c r="AQ165" s="3" t="s">
        <v>28</v>
      </c>
      <c r="AR165" s="3" t="s">
        <v>93</v>
      </c>
      <c r="AS165" s="3" t="s">
        <v>30</v>
      </c>
      <c r="AT165" s="3" t="s">
        <v>31</v>
      </c>
      <c r="AU165" s="3" t="s">
        <v>32</v>
      </c>
    </row>
    <row r="167" spans="1:48" x14ac:dyDescent="0.25">
      <c r="B167">
        <f>Cash!B255</f>
        <v>625.5</v>
      </c>
      <c r="C167">
        <f>Cash!C255</f>
        <v>440.5</v>
      </c>
      <c r="D167">
        <f>Cash!D255</f>
        <v>374</v>
      </c>
      <c r="E167">
        <f>Cash!E255</f>
        <v>100</v>
      </c>
      <c r="F167">
        <f>Cash!F255</f>
        <v>275</v>
      </c>
      <c r="G167">
        <f>Cash!G255</f>
        <v>1790</v>
      </c>
      <c r="H167">
        <f>Cash!H255</f>
        <v>0</v>
      </c>
      <c r="I167">
        <f>Cash!I255</f>
        <v>0</v>
      </c>
      <c r="J167">
        <f>Cash!J255</f>
        <v>0</v>
      </c>
      <c r="K167">
        <f>Cash!K255</f>
        <v>0</v>
      </c>
      <c r="L167">
        <f>Cash!L255</f>
        <v>0</v>
      </c>
      <c r="M167">
        <f>Cash!M255</f>
        <v>1019</v>
      </c>
      <c r="N167">
        <f>Cash!N255</f>
        <v>0</v>
      </c>
      <c r="O167">
        <f>Cash!O255</f>
        <v>585</v>
      </c>
      <c r="P167">
        <f>Cash!P255</f>
        <v>0</v>
      </c>
      <c r="Q167">
        <f>Cash!Q255</f>
        <v>0</v>
      </c>
      <c r="R167">
        <f>Cash!R255</f>
        <v>0</v>
      </c>
      <c r="S167">
        <f>Cash!S255</f>
        <v>0</v>
      </c>
      <c r="T167">
        <f>Cash!T255</f>
        <v>0</v>
      </c>
      <c r="U167">
        <f>Cash!U255</f>
        <v>0</v>
      </c>
      <c r="V167">
        <f>Cash!V255</f>
        <v>0</v>
      </c>
      <c r="W167">
        <f>Cash!W255</f>
        <v>0</v>
      </c>
      <c r="X167">
        <f>Cash!X255</f>
        <v>0</v>
      </c>
      <c r="Y167">
        <f>Cash!Y255</f>
        <v>0</v>
      </c>
      <c r="Z167">
        <f>Cash!Z255</f>
        <v>0</v>
      </c>
      <c r="AA167">
        <f>Cash!AA255</f>
        <v>0</v>
      </c>
      <c r="AB167">
        <f>Cash!AB255</f>
        <v>0</v>
      </c>
      <c r="AC167">
        <f>Cash!AC255</f>
        <v>0</v>
      </c>
      <c r="AD167">
        <f>Cash!AD255</f>
        <v>0</v>
      </c>
      <c r="AE167">
        <f>Cash!AE255</f>
        <v>150</v>
      </c>
      <c r="AF167">
        <f>Cash!AF255</f>
        <v>0</v>
      </c>
      <c r="AG167">
        <f>Cash!AG255</f>
        <v>0</v>
      </c>
      <c r="AH167">
        <f>Cash!AH255</f>
        <v>0</v>
      </c>
      <c r="AI167">
        <f>Cash!AI255</f>
        <v>0</v>
      </c>
      <c r="AJ167">
        <f>Cash!AJ255</f>
        <v>0</v>
      </c>
      <c r="AK167">
        <f>Cash!AK255</f>
        <v>0</v>
      </c>
      <c r="AL167">
        <f>Cash!AL255</f>
        <v>0</v>
      </c>
      <c r="AM167">
        <f>Cash!AM255</f>
        <v>0</v>
      </c>
      <c r="AN167">
        <f>Cash!AN255</f>
        <v>0</v>
      </c>
      <c r="AO167">
        <f>Cash!AO255</f>
        <v>725.98</v>
      </c>
      <c r="AP167">
        <f>Cash!AP255</f>
        <v>3000</v>
      </c>
      <c r="AQ167">
        <f>Cash!AQ255</f>
        <v>0</v>
      </c>
      <c r="AR167">
        <f>Cash!AR255</f>
        <v>55.2</v>
      </c>
      <c r="AS167">
        <f>Cash!AS255</f>
        <v>0</v>
      </c>
      <c r="AT167">
        <f>Cash!AT255</f>
        <v>160.94999999999999</v>
      </c>
    </row>
    <row r="169" spans="1:48" ht="24.75" x14ac:dyDescent="0.25">
      <c r="A169" t="s">
        <v>32</v>
      </c>
      <c r="B169" s="3" t="s">
        <v>8</v>
      </c>
      <c r="C169" s="3" t="s">
        <v>61</v>
      </c>
      <c r="D169" s="3" t="s">
        <v>62</v>
      </c>
      <c r="E169" s="3" t="s">
        <v>63</v>
      </c>
      <c r="F169" s="3" t="s">
        <v>64</v>
      </c>
      <c r="G169" s="3" t="s">
        <v>4</v>
      </c>
      <c r="H169" s="3" t="s">
        <v>44</v>
      </c>
      <c r="I169" s="3" t="s">
        <v>23</v>
      </c>
      <c r="J169" s="3" t="s">
        <v>28</v>
      </c>
      <c r="K169" s="48" t="s">
        <v>86</v>
      </c>
      <c r="L169" s="48" t="s">
        <v>94</v>
      </c>
      <c r="O169" s="3" t="s">
        <v>60</v>
      </c>
      <c r="P169" s="3" t="s">
        <v>55</v>
      </c>
      <c r="Q169" s="3" t="s">
        <v>7</v>
      </c>
      <c r="R169" s="3" t="s">
        <v>39</v>
      </c>
      <c r="S169" s="2" t="s">
        <v>8</v>
      </c>
      <c r="T169" s="2" t="s">
        <v>10</v>
      </c>
      <c r="U169" s="3" t="s">
        <v>11</v>
      </c>
      <c r="V169" s="3" t="s">
        <v>51</v>
      </c>
      <c r="W169" s="2" t="s">
        <v>12</v>
      </c>
      <c r="X169" s="3" t="s">
        <v>13</v>
      </c>
      <c r="Y169" s="3" t="s">
        <v>41</v>
      </c>
      <c r="Z169" s="4" t="s">
        <v>14</v>
      </c>
      <c r="AA169" s="3" t="s">
        <v>15</v>
      </c>
      <c r="AB169" s="3" t="s">
        <v>16</v>
      </c>
      <c r="AC169" s="3" t="s">
        <v>58</v>
      </c>
      <c r="AD169" s="3" t="s">
        <v>17</v>
      </c>
      <c r="AE169" s="3" t="s">
        <v>18</v>
      </c>
      <c r="AF169" s="3" t="s">
        <v>19</v>
      </c>
      <c r="AG169" s="3" t="s">
        <v>20</v>
      </c>
      <c r="AH169" s="3" t="s">
        <v>21</v>
      </c>
      <c r="AI169" s="2" t="s">
        <v>22</v>
      </c>
      <c r="AJ169" s="3" t="s">
        <v>56</v>
      </c>
      <c r="AK169" s="3" t="s">
        <v>57</v>
      </c>
      <c r="AL169" s="2" t="s">
        <v>24</v>
      </c>
      <c r="AM169" s="3" t="s">
        <v>25</v>
      </c>
      <c r="AN169" s="2" t="s">
        <v>26</v>
      </c>
      <c r="AO169" s="3" t="s">
        <v>66</v>
      </c>
      <c r="AP169" s="3" t="s">
        <v>28</v>
      </c>
      <c r="AQ169" s="3" t="s">
        <v>103</v>
      </c>
      <c r="AR169" s="3" t="s">
        <v>30</v>
      </c>
      <c r="AS169" s="3" t="s">
        <v>31</v>
      </c>
      <c r="AT169" s="52" t="s">
        <v>27</v>
      </c>
    </row>
    <row r="171" spans="1:48" x14ac:dyDescent="0.25">
      <c r="B171">
        <f>B167</f>
        <v>625.5</v>
      </c>
      <c r="C171">
        <f>C167</f>
        <v>440.5</v>
      </c>
      <c r="D171">
        <f>D167</f>
        <v>374</v>
      </c>
      <c r="E171">
        <v>100</v>
      </c>
      <c r="F171">
        <f>F167</f>
        <v>275</v>
      </c>
      <c r="G171">
        <f>G167+B161</f>
        <v>13238.8</v>
      </c>
      <c r="K171">
        <v>1500</v>
      </c>
      <c r="Y171">
        <v>44.84</v>
      </c>
      <c r="AB171">
        <f>AA161</f>
        <v>812.31999999999994</v>
      </c>
      <c r="AD171">
        <v>150</v>
      </c>
      <c r="AN171">
        <f>AO167+AO161</f>
        <v>924.48</v>
      </c>
      <c r="AO171">
        <v>3000</v>
      </c>
      <c r="AQ171">
        <f>AR167</f>
        <v>55.2</v>
      </c>
      <c r="AS171">
        <f>AT167</f>
        <v>160.94999999999999</v>
      </c>
      <c r="AT171">
        <f>AQ161</f>
        <v>264</v>
      </c>
    </row>
    <row r="173" spans="1:48" x14ac:dyDescent="0.25">
      <c r="A173" t="s">
        <v>107</v>
      </c>
    </row>
    <row r="175" spans="1:48" x14ac:dyDescent="0.25">
      <c r="A175" s="2" cm="1">
        <f t="array" aca="1" ref="A175" ca="1">A175:AV189</f>
        <v>0</v>
      </c>
      <c r="B175" s="116" t="s">
        <v>2</v>
      </c>
      <c r="C175" s="116"/>
      <c r="D175" s="116"/>
      <c r="E175" s="116"/>
      <c r="F175" s="116"/>
      <c r="G175" s="116"/>
      <c r="H175" s="116"/>
      <c r="I175" s="116"/>
      <c r="J175" s="116"/>
      <c r="K175" s="116"/>
      <c r="L175" s="116" t="s">
        <v>34</v>
      </c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</row>
    <row r="176" spans="1:48" x14ac:dyDescent="0.25">
      <c r="A176" s="2" t="s">
        <v>3</v>
      </c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2"/>
      <c r="M176" s="2"/>
      <c r="N176" s="2"/>
      <c r="O176" s="2"/>
      <c r="P176" s="2"/>
      <c r="Q176" s="2"/>
      <c r="R176" s="2"/>
      <c r="S176" s="116" t="s">
        <v>9</v>
      </c>
      <c r="T176" s="116"/>
      <c r="U176" s="116"/>
      <c r="V176" s="116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118" t="s">
        <v>23</v>
      </c>
      <c r="AL176" s="119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1:48" ht="24.75" x14ac:dyDescent="0.25">
      <c r="A177" s="2"/>
      <c r="B177" s="3" t="s">
        <v>4</v>
      </c>
      <c r="C177" s="3" t="s">
        <v>5</v>
      </c>
      <c r="D177" s="3" t="s">
        <v>44</v>
      </c>
      <c r="E177" s="3" t="s">
        <v>55</v>
      </c>
      <c r="F177" s="3" t="s">
        <v>94</v>
      </c>
      <c r="G177" s="3" t="s">
        <v>45</v>
      </c>
      <c r="H177" s="3" t="s">
        <v>86</v>
      </c>
      <c r="I177" s="3" t="s">
        <v>87</v>
      </c>
      <c r="J177" s="3"/>
      <c r="K177" s="2" t="s">
        <v>6</v>
      </c>
      <c r="L177" s="3" t="s">
        <v>40</v>
      </c>
      <c r="M177" s="3" t="s">
        <v>81</v>
      </c>
      <c r="N177" s="3" t="s">
        <v>85</v>
      </c>
      <c r="O177" s="3" t="s">
        <v>55</v>
      </c>
      <c r="P177" s="3" t="s">
        <v>7</v>
      </c>
      <c r="Q177" s="3" t="s">
        <v>39</v>
      </c>
      <c r="R177" s="2" t="s">
        <v>8</v>
      </c>
      <c r="S177" s="2" t="s">
        <v>10</v>
      </c>
      <c r="T177" s="3" t="s">
        <v>11</v>
      </c>
      <c r="U177" s="3" t="s">
        <v>51</v>
      </c>
      <c r="V177" s="2" t="s">
        <v>12</v>
      </c>
      <c r="W177" s="3" t="s">
        <v>13</v>
      </c>
      <c r="X177" s="3" t="s">
        <v>41</v>
      </c>
      <c r="Y177" s="4" t="s">
        <v>14</v>
      </c>
      <c r="Z177" s="3" t="s">
        <v>15</v>
      </c>
      <c r="AA177" s="3" t="s">
        <v>16</v>
      </c>
      <c r="AB177" s="3" t="s">
        <v>88</v>
      </c>
      <c r="AC177" s="3" t="s">
        <v>89</v>
      </c>
      <c r="AD177" s="3" t="s">
        <v>58</v>
      </c>
      <c r="AE177" s="3" t="s">
        <v>17</v>
      </c>
      <c r="AF177" s="3" t="s">
        <v>18</v>
      </c>
      <c r="AG177" s="3" t="s">
        <v>19</v>
      </c>
      <c r="AH177" s="3" t="s">
        <v>20</v>
      </c>
      <c r="AI177" s="3" t="s">
        <v>21</v>
      </c>
      <c r="AJ177" s="2" t="s">
        <v>22</v>
      </c>
      <c r="AK177" s="3" t="s">
        <v>56</v>
      </c>
      <c r="AL177" s="3" t="s">
        <v>57</v>
      </c>
      <c r="AM177" s="2" t="s">
        <v>24</v>
      </c>
      <c r="AN177" s="3" t="s">
        <v>25</v>
      </c>
      <c r="AO177" s="2" t="s">
        <v>26</v>
      </c>
      <c r="AP177" s="3" t="s">
        <v>95</v>
      </c>
      <c r="AQ177" s="3" t="s">
        <v>27</v>
      </c>
      <c r="AR177" s="3" t="s">
        <v>28</v>
      </c>
      <c r="AS177" s="3" t="s">
        <v>29</v>
      </c>
      <c r="AT177" s="3" t="s">
        <v>30</v>
      </c>
      <c r="AU177" s="3" t="s">
        <v>31</v>
      </c>
      <c r="AV177" s="3" t="s">
        <v>32</v>
      </c>
    </row>
    <row r="179" spans="1:48" x14ac:dyDescent="0.25">
      <c r="B179">
        <f>StGeorge!B381</f>
        <v>630</v>
      </c>
      <c r="C179">
        <f>StGeorge!C381</f>
        <v>400</v>
      </c>
      <c r="D179">
        <f>StGeorge!D381</f>
        <v>0</v>
      </c>
      <c r="E179">
        <f>StGeorge!E381</f>
        <v>0</v>
      </c>
      <c r="F179">
        <f>StGeorge!F381</f>
        <v>0</v>
      </c>
      <c r="G179">
        <f>StGeorge!G381</f>
        <v>0</v>
      </c>
      <c r="H179">
        <f>StGeorge!H381</f>
        <v>0</v>
      </c>
      <c r="I179">
        <f>StGeorge!I381</f>
        <v>0</v>
      </c>
      <c r="J179">
        <f>StGeorge!J381</f>
        <v>0</v>
      </c>
      <c r="K179">
        <f>StGeorge!K381</f>
        <v>1030</v>
      </c>
      <c r="L179">
        <f>StGeorge!L381</f>
        <v>0</v>
      </c>
      <c r="M179">
        <f>StGeorge!M381</f>
        <v>0</v>
      </c>
      <c r="N179">
        <f>StGeorge!N381</f>
        <v>0</v>
      </c>
      <c r="O179">
        <f>StGeorge!O381</f>
        <v>0</v>
      </c>
      <c r="P179">
        <f>StGeorge!P381</f>
        <v>0</v>
      </c>
      <c r="Q179">
        <f>StGeorge!Q381</f>
        <v>0</v>
      </c>
      <c r="R179">
        <f>StGeorge!R381</f>
        <v>0</v>
      </c>
      <c r="S179">
        <f>StGeorge!S381</f>
        <v>0</v>
      </c>
      <c r="T179">
        <f>StGeorge!T381</f>
        <v>0</v>
      </c>
      <c r="U179">
        <f>StGeorge!U381</f>
        <v>0</v>
      </c>
      <c r="V179">
        <f>StGeorge!V381</f>
        <v>0</v>
      </c>
      <c r="W179">
        <f>StGeorge!W381</f>
        <v>0</v>
      </c>
      <c r="X179">
        <f>StGeorge!X381</f>
        <v>0</v>
      </c>
      <c r="Y179">
        <f>StGeorge!Y381</f>
        <v>0</v>
      </c>
      <c r="Z179">
        <f>StGeorge!Z381</f>
        <v>0</v>
      </c>
      <c r="AA179">
        <f>StGeorge!AA381</f>
        <v>0</v>
      </c>
      <c r="AB179">
        <f>StGeorge!AB381</f>
        <v>0</v>
      </c>
      <c r="AC179">
        <f>StGeorge!AC381</f>
        <v>0</v>
      </c>
      <c r="AD179">
        <f>StGeorge!AD381</f>
        <v>0</v>
      </c>
      <c r="AE179">
        <f>StGeorge!AE381</f>
        <v>0</v>
      </c>
      <c r="AF179">
        <f>StGeorge!AF381</f>
        <v>0</v>
      </c>
      <c r="AG179">
        <f>StGeorge!AG381</f>
        <v>0</v>
      </c>
      <c r="AH179">
        <f>StGeorge!AH381</f>
        <v>0</v>
      </c>
      <c r="AI179">
        <f>StGeorge!AI381</f>
        <v>0</v>
      </c>
      <c r="AJ179">
        <f>StGeorge!AJ381</f>
        <v>0</v>
      </c>
      <c r="AK179">
        <f>StGeorge!AK381</f>
        <v>7500</v>
      </c>
      <c r="AL179">
        <f>StGeorge!AL381</f>
        <v>0</v>
      </c>
      <c r="AM179">
        <f>StGeorge!AM381</f>
        <v>0</v>
      </c>
      <c r="AN179">
        <f>StGeorge!AN381</f>
        <v>0</v>
      </c>
      <c r="AO179">
        <f>StGeorge!AO381</f>
        <v>3607.7200000000003</v>
      </c>
      <c r="AP179">
        <f>StGeorge!AP381</f>
        <v>0</v>
      </c>
      <c r="AQ179">
        <f>StGeorge!AQ381</f>
        <v>0</v>
      </c>
      <c r="AR179">
        <f>StGeorge!AR381</f>
        <v>0</v>
      </c>
      <c r="AS179">
        <f>StGeorge!AS381</f>
        <v>0</v>
      </c>
      <c r="AT179">
        <f>StGeorge!AT381</f>
        <v>0</v>
      </c>
      <c r="AU179">
        <f>StGeorge!AU381</f>
        <v>0</v>
      </c>
    </row>
    <row r="181" spans="1:48" x14ac:dyDescent="0.25">
      <c r="A181" s="2"/>
      <c r="B181" s="116" t="s">
        <v>2</v>
      </c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 t="s">
        <v>34</v>
      </c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</row>
    <row r="182" spans="1:48" x14ac:dyDescent="0.25">
      <c r="A182" s="2" t="s">
        <v>3</v>
      </c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2"/>
      <c r="P182" s="2"/>
      <c r="Q182" s="2"/>
      <c r="R182" s="2"/>
      <c r="S182" s="2"/>
      <c r="T182" s="116" t="s">
        <v>9</v>
      </c>
      <c r="U182" s="116"/>
      <c r="V182" s="116"/>
      <c r="W182" s="116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118" t="s">
        <v>23</v>
      </c>
      <c r="AL182" s="119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8" ht="24.75" x14ac:dyDescent="0.25">
      <c r="A183" s="2"/>
      <c r="B183" s="3" t="s">
        <v>8</v>
      </c>
      <c r="C183" s="3" t="s">
        <v>61</v>
      </c>
      <c r="D183" s="3" t="s">
        <v>62</v>
      </c>
      <c r="E183" s="3" t="s">
        <v>63</v>
      </c>
      <c r="F183" s="3" t="s">
        <v>64</v>
      </c>
      <c r="G183" s="3" t="s">
        <v>4</v>
      </c>
      <c r="H183" s="3" t="s">
        <v>44</v>
      </c>
      <c r="I183" s="3" t="s">
        <v>23</v>
      </c>
      <c r="J183" s="3" t="s">
        <v>28</v>
      </c>
      <c r="K183" s="3" t="s">
        <v>80</v>
      </c>
      <c r="L183" s="3"/>
      <c r="M183" s="3" t="s">
        <v>65</v>
      </c>
      <c r="N183" s="2" t="s">
        <v>6</v>
      </c>
      <c r="O183" s="3" t="s">
        <v>60</v>
      </c>
      <c r="P183" s="3" t="s">
        <v>55</v>
      </c>
      <c r="Q183" s="3" t="s">
        <v>7</v>
      </c>
      <c r="R183" s="3" t="s">
        <v>39</v>
      </c>
      <c r="S183" s="2" t="s">
        <v>8</v>
      </c>
      <c r="T183" s="2" t="s">
        <v>10</v>
      </c>
      <c r="U183" s="3" t="s">
        <v>11</v>
      </c>
      <c r="V183" s="3" t="s">
        <v>51</v>
      </c>
      <c r="W183" s="2" t="s">
        <v>12</v>
      </c>
      <c r="X183" s="3" t="s">
        <v>13</v>
      </c>
      <c r="Y183" s="3" t="s">
        <v>41</v>
      </c>
      <c r="Z183" s="4" t="s">
        <v>14</v>
      </c>
      <c r="AA183" s="3" t="s">
        <v>15</v>
      </c>
      <c r="AB183" s="3" t="s">
        <v>16</v>
      </c>
      <c r="AC183" s="3" t="s">
        <v>89</v>
      </c>
      <c r="AD183" s="3" t="s">
        <v>58</v>
      </c>
      <c r="AE183" s="3" t="s">
        <v>17</v>
      </c>
      <c r="AF183" s="3" t="s">
        <v>18</v>
      </c>
      <c r="AG183" s="3" t="s">
        <v>19</v>
      </c>
      <c r="AH183" s="3" t="s">
        <v>20</v>
      </c>
      <c r="AI183" s="3" t="s">
        <v>21</v>
      </c>
      <c r="AJ183" s="2" t="s">
        <v>22</v>
      </c>
      <c r="AK183" s="3" t="s">
        <v>56</v>
      </c>
      <c r="AL183" s="3" t="s">
        <v>57</v>
      </c>
      <c r="AM183" s="2" t="s">
        <v>24</v>
      </c>
      <c r="AN183" s="3" t="s">
        <v>25</v>
      </c>
      <c r="AO183" s="2" t="s">
        <v>26</v>
      </c>
      <c r="AP183" s="3" t="s">
        <v>66</v>
      </c>
      <c r="AQ183" s="3" t="s">
        <v>28</v>
      </c>
      <c r="AR183" s="3" t="s">
        <v>93</v>
      </c>
      <c r="AS183" s="3" t="s">
        <v>30</v>
      </c>
      <c r="AT183" s="3" t="s">
        <v>31</v>
      </c>
      <c r="AU183" s="3" t="s">
        <v>32</v>
      </c>
    </row>
    <row r="185" spans="1:48" x14ac:dyDescent="0.25">
      <c r="B185">
        <f>Cash!B264</f>
        <v>0</v>
      </c>
      <c r="C185">
        <f>Cash!C264</f>
        <v>0</v>
      </c>
      <c r="D185">
        <f>Cash!D264</f>
        <v>0</v>
      </c>
      <c r="E185">
        <f>Cash!E264</f>
        <v>0</v>
      </c>
      <c r="F185">
        <f>Cash!F264</f>
        <v>0</v>
      </c>
      <c r="G185">
        <f>Cash!G264</f>
        <v>0</v>
      </c>
      <c r="H185">
        <f>Cash!H264</f>
        <v>0</v>
      </c>
      <c r="I185">
        <f>Cash!I264</f>
        <v>0</v>
      </c>
      <c r="J185">
        <f>Cash!J264</f>
        <v>0</v>
      </c>
      <c r="K185">
        <f>Cash!K264</f>
        <v>0</v>
      </c>
      <c r="L185">
        <f>Cash!L264</f>
        <v>0</v>
      </c>
      <c r="M185">
        <f>Cash!M264</f>
        <v>0</v>
      </c>
      <c r="N185">
        <f>Cash!N264</f>
        <v>0</v>
      </c>
      <c r="O185">
        <f>Cash!O264</f>
        <v>0</v>
      </c>
      <c r="P185">
        <f>Cash!P264</f>
        <v>0</v>
      </c>
      <c r="Q185">
        <f>Cash!Q264</f>
        <v>0</v>
      </c>
      <c r="R185">
        <f>Cash!R264</f>
        <v>0</v>
      </c>
      <c r="S185">
        <f>Cash!S264</f>
        <v>0</v>
      </c>
      <c r="T185">
        <f>Cash!T264</f>
        <v>0</v>
      </c>
      <c r="U185">
        <f>Cash!U264</f>
        <v>0</v>
      </c>
      <c r="V185">
        <f>Cash!V264</f>
        <v>0</v>
      </c>
      <c r="W185">
        <f>Cash!W264</f>
        <v>0</v>
      </c>
      <c r="X185">
        <f>Cash!X264</f>
        <v>0</v>
      </c>
      <c r="Y185">
        <f>Cash!Y264</f>
        <v>0</v>
      </c>
      <c r="Z185">
        <f>Cash!Z264</f>
        <v>0</v>
      </c>
      <c r="AA185">
        <f>Cash!AA264</f>
        <v>0</v>
      </c>
      <c r="AB185">
        <f>Cash!AB264</f>
        <v>0</v>
      </c>
      <c r="AC185">
        <f>Cash!AC264</f>
        <v>0</v>
      </c>
      <c r="AD185">
        <f>Cash!AD264</f>
        <v>0</v>
      </c>
      <c r="AE185">
        <f>Cash!AE264</f>
        <v>0</v>
      </c>
      <c r="AF185">
        <f>Cash!AF264</f>
        <v>0</v>
      </c>
      <c r="AG185">
        <f>Cash!AG264</f>
        <v>0</v>
      </c>
      <c r="AH185">
        <f>Cash!AH264</f>
        <v>0</v>
      </c>
      <c r="AI185">
        <f>Cash!AI264</f>
        <v>0</v>
      </c>
      <c r="AJ185">
        <f>Cash!AJ264</f>
        <v>0</v>
      </c>
      <c r="AK185">
        <f>Cash!AK264</f>
        <v>0</v>
      </c>
      <c r="AL185">
        <f>Cash!AL264</f>
        <v>0</v>
      </c>
      <c r="AM185">
        <f>Cash!AM264</f>
        <v>0</v>
      </c>
      <c r="AN185">
        <f>Cash!AN264</f>
        <v>0</v>
      </c>
      <c r="AO185">
        <f>Cash!AO264</f>
        <v>950.83000000000015</v>
      </c>
      <c r="AP185">
        <f>Cash!AP264</f>
        <v>1000</v>
      </c>
      <c r="AQ185">
        <f>Cash!AQ264</f>
        <v>0</v>
      </c>
      <c r="AR185">
        <f>Cash!AR264</f>
        <v>68.099999999999994</v>
      </c>
      <c r="AS185">
        <f>Cash!AS264</f>
        <v>0</v>
      </c>
      <c r="AT185">
        <f>Cash!AT264</f>
        <v>0</v>
      </c>
    </row>
    <row r="187" spans="1:48" ht="24.75" x14ac:dyDescent="0.25">
      <c r="A187" t="s">
        <v>32</v>
      </c>
      <c r="B187" s="3" t="s">
        <v>8</v>
      </c>
      <c r="C187" s="3" t="s">
        <v>61</v>
      </c>
      <c r="D187" s="3" t="s">
        <v>62</v>
      </c>
      <c r="E187" s="3" t="s">
        <v>63</v>
      </c>
      <c r="F187" s="3" t="s">
        <v>64</v>
      </c>
      <c r="G187" s="3" t="s">
        <v>4</v>
      </c>
      <c r="H187" s="3" t="s">
        <v>44</v>
      </c>
      <c r="I187" s="3" t="s">
        <v>23</v>
      </c>
      <c r="J187" s="3" t="s">
        <v>28</v>
      </c>
      <c r="K187" s="48" t="s">
        <v>86</v>
      </c>
      <c r="L187" s="48" t="s">
        <v>94</v>
      </c>
      <c r="O187" s="3" t="s">
        <v>60</v>
      </c>
      <c r="P187" s="3" t="s">
        <v>55</v>
      </c>
      <c r="Q187" s="3" t="s">
        <v>7</v>
      </c>
      <c r="R187" s="3" t="s">
        <v>39</v>
      </c>
      <c r="S187" s="2" t="s">
        <v>8</v>
      </c>
      <c r="T187" s="2" t="s">
        <v>10</v>
      </c>
      <c r="U187" s="3" t="s">
        <v>11</v>
      </c>
      <c r="V187" s="3" t="s">
        <v>51</v>
      </c>
      <c r="W187" s="2" t="s">
        <v>12</v>
      </c>
      <c r="X187" s="3" t="s">
        <v>13</v>
      </c>
      <c r="Y187" s="3" t="s">
        <v>41</v>
      </c>
      <c r="Z187" s="4" t="s">
        <v>14</v>
      </c>
      <c r="AA187" s="3" t="s">
        <v>15</v>
      </c>
      <c r="AB187" s="3" t="s">
        <v>16</v>
      </c>
      <c r="AC187" s="3" t="s">
        <v>58</v>
      </c>
      <c r="AD187" s="3" t="s">
        <v>17</v>
      </c>
      <c r="AE187" s="3" t="s">
        <v>18</v>
      </c>
      <c r="AF187" s="3" t="s">
        <v>19</v>
      </c>
      <c r="AG187" s="3" t="s">
        <v>20</v>
      </c>
      <c r="AH187" s="3" t="s">
        <v>21</v>
      </c>
      <c r="AI187" s="2" t="s">
        <v>22</v>
      </c>
      <c r="AJ187" s="3" t="s">
        <v>56</v>
      </c>
      <c r="AK187" s="3" t="s">
        <v>57</v>
      </c>
      <c r="AL187" s="2" t="s">
        <v>24</v>
      </c>
      <c r="AM187" s="3" t="s">
        <v>25</v>
      </c>
      <c r="AN187" s="2" t="s">
        <v>26</v>
      </c>
      <c r="AO187" s="3" t="s">
        <v>66</v>
      </c>
      <c r="AP187" s="3" t="s">
        <v>28</v>
      </c>
      <c r="AQ187" s="3" t="s">
        <v>103</v>
      </c>
      <c r="AR187" s="3" t="s">
        <v>30</v>
      </c>
      <c r="AS187" s="3" t="s">
        <v>31</v>
      </c>
      <c r="AT187" s="52" t="s">
        <v>27</v>
      </c>
    </row>
    <row r="189" spans="1:48" x14ac:dyDescent="0.25">
      <c r="G189">
        <f>B179</f>
        <v>630</v>
      </c>
      <c r="AJ189">
        <f>AK179</f>
        <v>7500</v>
      </c>
      <c r="AN189">
        <f>AO179+AO185</f>
        <v>4558.55</v>
      </c>
      <c r="AO189">
        <f>AP185</f>
        <v>1000</v>
      </c>
      <c r="AQ189">
        <f>AR185</f>
        <v>68.099999999999994</v>
      </c>
    </row>
    <row r="191" spans="1:48" x14ac:dyDescent="0.25">
      <c r="A191" t="s">
        <v>108</v>
      </c>
    </row>
    <row r="193" spans="1:48" x14ac:dyDescent="0.25">
      <c r="A193" s="2" cm="1">
        <f t="array" aca="1" ref="A193" ca="1">A193:AV207</f>
        <v>0</v>
      </c>
      <c r="B193" s="116" t="s">
        <v>2</v>
      </c>
      <c r="C193" s="116"/>
      <c r="D193" s="116"/>
      <c r="E193" s="116"/>
      <c r="F193" s="116"/>
      <c r="G193" s="116"/>
      <c r="H193" s="116"/>
      <c r="I193" s="116"/>
      <c r="J193" s="116"/>
      <c r="K193" s="116"/>
      <c r="L193" s="116" t="s">
        <v>34</v>
      </c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</row>
    <row r="194" spans="1:48" x14ac:dyDescent="0.25">
      <c r="A194" s="2" t="s">
        <v>3</v>
      </c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2"/>
      <c r="M194" s="2"/>
      <c r="N194" s="2"/>
      <c r="O194" s="2"/>
      <c r="P194" s="2"/>
      <c r="Q194" s="2"/>
      <c r="R194" s="2"/>
      <c r="S194" s="116" t="s">
        <v>9</v>
      </c>
      <c r="T194" s="116"/>
      <c r="U194" s="116"/>
      <c r="V194" s="116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118" t="s">
        <v>23</v>
      </c>
      <c r="AL194" s="119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1:48" ht="24.75" x14ac:dyDescent="0.25">
      <c r="A195" s="2"/>
      <c r="B195" s="3" t="s">
        <v>4</v>
      </c>
      <c r="C195" s="3" t="s">
        <v>5</v>
      </c>
      <c r="D195" s="3" t="s">
        <v>44</v>
      </c>
      <c r="E195" s="3" t="s">
        <v>55</v>
      </c>
      <c r="F195" s="3" t="s">
        <v>94</v>
      </c>
      <c r="G195" s="3" t="s">
        <v>45</v>
      </c>
      <c r="H195" s="3" t="s">
        <v>86</v>
      </c>
      <c r="I195" s="3" t="s">
        <v>87</v>
      </c>
      <c r="J195" s="3"/>
      <c r="K195" s="2" t="s">
        <v>6</v>
      </c>
      <c r="L195" s="3" t="s">
        <v>40</v>
      </c>
      <c r="M195" s="3" t="s">
        <v>81</v>
      </c>
      <c r="N195" s="3" t="s">
        <v>85</v>
      </c>
      <c r="O195" s="3" t="s">
        <v>55</v>
      </c>
      <c r="P195" s="3" t="s">
        <v>7</v>
      </c>
      <c r="Q195" s="3" t="s">
        <v>39</v>
      </c>
      <c r="R195" s="2" t="s">
        <v>8</v>
      </c>
      <c r="S195" s="2" t="s">
        <v>10</v>
      </c>
      <c r="T195" s="3" t="s">
        <v>11</v>
      </c>
      <c r="U195" s="3" t="s">
        <v>51</v>
      </c>
      <c r="V195" s="2" t="s">
        <v>12</v>
      </c>
      <c r="W195" s="3" t="s">
        <v>13</v>
      </c>
      <c r="X195" s="3" t="s">
        <v>41</v>
      </c>
      <c r="Y195" s="4" t="s">
        <v>14</v>
      </c>
      <c r="Z195" s="3" t="s">
        <v>15</v>
      </c>
      <c r="AA195" s="3" t="s">
        <v>16</v>
      </c>
      <c r="AB195" s="3" t="s">
        <v>88</v>
      </c>
      <c r="AC195" s="3" t="s">
        <v>89</v>
      </c>
      <c r="AD195" s="3" t="s">
        <v>58</v>
      </c>
      <c r="AE195" s="3" t="s">
        <v>17</v>
      </c>
      <c r="AF195" s="3" t="s">
        <v>18</v>
      </c>
      <c r="AG195" s="3" t="s">
        <v>19</v>
      </c>
      <c r="AH195" s="3" t="s">
        <v>20</v>
      </c>
      <c r="AI195" s="3" t="s">
        <v>21</v>
      </c>
      <c r="AJ195" s="2" t="s">
        <v>22</v>
      </c>
      <c r="AK195" s="3" t="s">
        <v>56</v>
      </c>
      <c r="AL195" s="3" t="s">
        <v>57</v>
      </c>
      <c r="AM195" s="2" t="s">
        <v>24</v>
      </c>
      <c r="AN195" s="3" t="s">
        <v>25</v>
      </c>
      <c r="AO195" s="2" t="s">
        <v>26</v>
      </c>
      <c r="AP195" s="3" t="s">
        <v>95</v>
      </c>
      <c r="AQ195" s="3" t="s">
        <v>27</v>
      </c>
      <c r="AR195" s="3" t="s">
        <v>28</v>
      </c>
      <c r="AS195" s="3" t="s">
        <v>29</v>
      </c>
      <c r="AT195" s="3" t="s">
        <v>30</v>
      </c>
      <c r="AU195" s="3" t="s">
        <v>31</v>
      </c>
      <c r="AV195" s="3" t="s">
        <v>32</v>
      </c>
    </row>
    <row r="197" spans="1:48" x14ac:dyDescent="0.25">
      <c r="B197">
        <f>StGeorge!B399</f>
        <v>1437.5</v>
      </c>
      <c r="C197">
        <f>StGeorge!C399</f>
        <v>1765</v>
      </c>
      <c r="D197">
        <f>StGeorge!D399</f>
        <v>0</v>
      </c>
      <c r="E197">
        <f>StGeorge!E399</f>
        <v>0</v>
      </c>
      <c r="F197">
        <f>StGeorge!F399</f>
        <v>0</v>
      </c>
      <c r="G197">
        <f>StGeorge!G399</f>
        <v>0</v>
      </c>
      <c r="H197">
        <f>StGeorge!H399</f>
        <v>0</v>
      </c>
      <c r="I197">
        <f>StGeorge!I399</f>
        <v>0</v>
      </c>
      <c r="J197">
        <f>StGeorge!J399</f>
        <v>0</v>
      </c>
      <c r="K197">
        <f>StGeorge!K399</f>
        <v>3202.5</v>
      </c>
      <c r="L197">
        <f>StGeorge!L399</f>
        <v>0</v>
      </c>
      <c r="M197">
        <f>StGeorge!M399</f>
        <v>0</v>
      </c>
      <c r="N197">
        <f>StGeorge!N399</f>
        <v>0</v>
      </c>
      <c r="O197">
        <f>StGeorge!O399</f>
        <v>0</v>
      </c>
      <c r="P197">
        <f>StGeorge!P399</f>
        <v>0</v>
      </c>
      <c r="Q197">
        <f>StGeorge!Q399</f>
        <v>0</v>
      </c>
      <c r="R197">
        <f>StGeorge!R399</f>
        <v>0</v>
      </c>
      <c r="S197">
        <f>StGeorge!S399</f>
        <v>0</v>
      </c>
      <c r="T197">
        <f>StGeorge!T399</f>
        <v>0</v>
      </c>
      <c r="U197">
        <f>StGeorge!U399</f>
        <v>0</v>
      </c>
      <c r="V197">
        <f>StGeorge!V399</f>
        <v>0</v>
      </c>
      <c r="W197">
        <f>StGeorge!W399</f>
        <v>0</v>
      </c>
      <c r="X197">
        <f>StGeorge!X399</f>
        <v>0</v>
      </c>
      <c r="Y197">
        <f>StGeorge!Y399</f>
        <v>0</v>
      </c>
      <c r="Z197">
        <f>StGeorge!Z399</f>
        <v>0</v>
      </c>
      <c r="AA197">
        <f>StGeorge!AA399</f>
        <v>0</v>
      </c>
      <c r="AB197">
        <f>StGeorge!AB399</f>
        <v>0</v>
      </c>
      <c r="AC197">
        <f>StGeorge!AC399</f>
        <v>0</v>
      </c>
      <c r="AD197">
        <f>StGeorge!AD399</f>
        <v>0</v>
      </c>
      <c r="AE197">
        <f>StGeorge!AE399</f>
        <v>250</v>
      </c>
      <c r="AF197">
        <f>StGeorge!AF399</f>
        <v>0</v>
      </c>
      <c r="AG197">
        <f>StGeorge!AG399</f>
        <v>0</v>
      </c>
      <c r="AH197">
        <f>StGeorge!AH399</f>
        <v>0</v>
      </c>
      <c r="AI197">
        <f>StGeorge!AI399</f>
        <v>0</v>
      </c>
      <c r="AJ197">
        <f>StGeorge!AJ399</f>
        <v>0</v>
      </c>
      <c r="AK197">
        <f>StGeorge!AK399</f>
        <v>0</v>
      </c>
      <c r="AL197">
        <f>StGeorge!AL399</f>
        <v>0</v>
      </c>
      <c r="AM197">
        <f>StGeorge!AM399</f>
        <v>0</v>
      </c>
      <c r="AN197">
        <f>StGeorge!AN399</f>
        <v>0</v>
      </c>
      <c r="AO197">
        <f>StGeorge!AO399</f>
        <v>0</v>
      </c>
      <c r="AP197">
        <f>StGeorge!AP399</f>
        <v>4400</v>
      </c>
      <c r="AQ197">
        <f>StGeorge!AQ399</f>
        <v>0</v>
      </c>
      <c r="AR197">
        <f>StGeorge!AR399</f>
        <v>0</v>
      </c>
      <c r="AS197">
        <f>StGeorge!AS399</f>
        <v>0</v>
      </c>
      <c r="AT197">
        <f>StGeorge!AT399</f>
        <v>0</v>
      </c>
      <c r="AU197">
        <f>StGeorge!AU399</f>
        <v>0</v>
      </c>
    </row>
    <row r="199" spans="1:48" x14ac:dyDescent="0.25">
      <c r="A199" s="2"/>
      <c r="B199" s="116" t="s">
        <v>2</v>
      </c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 t="s">
        <v>34</v>
      </c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</row>
    <row r="200" spans="1:48" x14ac:dyDescent="0.25">
      <c r="A200" s="2" t="s">
        <v>3</v>
      </c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2"/>
      <c r="P200" s="2"/>
      <c r="Q200" s="2"/>
      <c r="R200" s="2"/>
      <c r="S200" s="2"/>
      <c r="T200" s="116" t="s">
        <v>9</v>
      </c>
      <c r="U200" s="116"/>
      <c r="V200" s="116"/>
      <c r="W200" s="116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118" t="s">
        <v>23</v>
      </c>
      <c r="AL200" s="119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8" ht="24.75" x14ac:dyDescent="0.25">
      <c r="A201" s="2"/>
      <c r="B201" s="3" t="s">
        <v>8</v>
      </c>
      <c r="C201" s="3" t="s">
        <v>61</v>
      </c>
      <c r="D201" s="3" t="s">
        <v>62</v>
      </c>
      <c r="E201" s="3" t="s">
        <v>63</v>
      </c>
      <c r="F201" s="3" t="s">
        <v>64</v>
      </c>
      <c r="G201" s="3" t="s">
        <v>4</v>
      </c>
      <c r="H201" s="3" t="s">
        <v>44</v>
      </c>
      <c r="I201" s="3" t="s">
        <v>23</v>
      </c>
      <c r="J201" s="3" t="s">
        <v>28</v>
      </c>
      <c r="K201" s="3" t="s">
        <v>80</v>
      </c>
      <c r="L201" s="3"/>
      <c r="M201" s="3" t="s">
        <v>65</v>
      </c>
      <c r="N201" s="2" t="s">
        <v>6</v>
      </c>
      <c r="O201" s="3" t="s">
        <v>60</v>
      </c>
      <c r="P201" s="3" t="s">
        <v>55</v>
      </c>
      <c r="Q201" s="3" t="s">
        <v>7</v>
      </c>
      <c r="R201" s="3" t="s">
        <v>39</v>
      </c>
      <c r="S201" s="2" t="s">
        <v>8</v>
      </c>
      <c r="T201" s="2" t="s">
        <v>10</v>
      </c>
      <c r="U201" s="3" t="s">
        <v>11</v>
      </c>
      <c r="V201" s="3" t="s">
        <v>51</v>
      </c>
      <c r="W201" s="2" t="s">
        <v>12</v>
      </c>
      <c r="X201" s="3" t="s">
        <v>13</v>
      </c>
      <c r="Y201" s="3" t="s">
        <v>41</v>
      </c>
      <c r="Z201" s="4" t="s">
        <v>14</v>
      </c>
      <c r="AA201" s="3" t="s">
        <v>15</v>
      </c>
      <c r="AB201" s="3" t="s">
        <v>16</v>
      </c>
      <c r="AC201" s="3" t="s">
        <v>89</v>
      </c>
      <c r="AD201" s="3" t="s">
        <v>58</v>
      </c>
      <c r="AE201" s="3" t="s">
        <v>17</v>
      </c>
      <c r="AF201" s="3" t="s">
        <v>18</v>
      </c>
      <c r="AG201" s="3" t="s">
        <v>19</v>
      </c>
      <c r="AH201" s="3" t="s">
        <v>20</v>
      </c>
      <c r="AI201" s="3" t="s">
        <v>21</v>
      </c>
      <c r="AJ201" s="2" t="s">
        <v>22</v>
      </c>
      <c r="AK201" s="3" t="s">
        <v>56</v>
      </c>
      <c r="AL201" s="3" t="s">
        <v>57</v>
      </c>
      <c r="AM201" s="2" t="s">
        <v>24</v>
      </c>
      <c r="AN201" s="3" t="s">
        <v>25</v>
      </c>
      <c r="AO201" s="2" t="s">
        <v>26</v>
      </c>
      <c r="AP201" s="3" t="s">
        <v>66</v>
      </c>
      <c r="AQ201" s="3" t="s">
        <v>28</v>
      </c>
      <c r="AR201" s="3" t="s">
        <v>93</v>
      </c>
      <c r="AS201" s="3" t="s">
        <v>30</v>
      </c>
      <c r="AT201" s="3" t="s">
        <v>31</v>
      </c>
      <c r="AU201" s="3" t="s">
        <v>32</v>
      </c>
    </row>
    <row r="203" spans="1:48" x14ac:dyDescent="0.25">
      <c r="B203">
        <f>Cash!B274</f>
        <v>323</v>
      </c>
      <c r="C203">
        <f>Cash!C274</f>
        <v>178.5</v>
      </c>
      <c r="D203">
        <f>Cash!D274</f>
        <v>130</v>
      </c>
      <c r="E203">
        <f>Cash!E274</f>
        <v>112</v>
      </c>
      <c r="F203">
        <f>Cash!F274</f>
        <v>15</v>
      </c>
      <c r="G203">
        <f>Cash!G274</f>
        <v>1200</v>
      </c>
      <c r="H203">
        <f>Cash!H274</f>
        <v>0</v>
      </c>
      <c r="I203">
        <f>Cash!I274</f>
        <v>0</v>
      </c>
      <c r="J203">
        <f>Cash!J274</f>
        <v>0</v>
      </c>
      <c r="K203">
        <f>Cash!K274</f>
        <v>0</v>
      </c>
      <c r="L203">
        <f>Cash!L274</f>
        <v>0</v>
      </c>
      <c r="M203">
        <f>Cash!M274</f>
        <v>0</v>
      </c>
      <c r="N203">
        <f>Cash!N274</f>
        <v>0</v>
      </c>
      <c r="O203">
        <f>Cash!O274</f>
        <v>0</v>
      </c>
      <c r="P203">
        <f>Cash!P274</f>
        <v>0</v>
      </c>
      <c r="Q203">
        <f>Cash!Q274</f>
        <v>0</v>
      </c>
      <c r="R203">
        <f>Cash!R274</f>
        <v>0</v>
      </c>
      <c r="S203">
        <f>Cash!S274</f>
        <v>0</v>
      </c>
      <c r="T203">
        <f>Cash!T274</f>
        <v>81.48</v>
      </c>
      <c r="U203">
        <f>Cash!U274</f>
        <v>0</v>
      </c>
      <c r="V203">
        <f>Cash!V274</f>
        <v>0</v>
      </c>
      <c r="W203">
        <f>Cash!W274</f>
        <v>0</v>
      </c>
      <c r="X203">
        <f>Cash!X274</f>
        <v>0</v>
      </c>
      <c r="Y203">
        <f>Cash!Y274</f>
        <v>0</v>
      </c>
      <c r="Z203">
        <f>Cash!Z274</f>
        <v>0</v>
      </c>
      <c r="AA203">
        <f>Cash!AA274</f>
        <v>0</v>
      </c>
      <c r="AB203">
        <f>Cash!AB274</f>
        <v>0</v>
      </c>
      <c r="AC203">
        <f>Cash!AC274</f>
        <v>0</v>
      </c>
      <c r="AD203">
        <f>Cash!AD274</f>
        <v>0</v>
      </c>
      <c r="AE203">
        <f>Cash!AE274</f>
        <v>0</v>
      </c>
      <c r="AF203">
        <f>Cash!AF274</f>
        <v>0</v>
      </c>
      <c r="AG203">
        <f>Cash!AG274</f>
        <v>0</v>
      </c>
      <c r="AH203">
        <f>Cash!AH274</f>
        <v>0</v>
      </c>
      <c r="AI203">
        <f>Cash!AI274</f>
        <v>0</v>
      </c>
      <c r="AJ203">
        <f>Cash!AJ274</f>
        <v>0</v>
      </c>
      <c r="AK203">
        <f>Cash!AK274</f>
        <v>0</v>
      </c>
      <c r="AL203">
        <f>Cash!AL274</f>
        <v>0</v>
      </c>
      <c r="AM203">
        <f>Cash!AM274</f>
        <v>0</v>
      </c>
      <c r="AN203">
        <f>Cash!AN274</f>
        <v>0</v>
      </c>
      <c r="AO203">
        <f>Cash!AO274</f>
        <v>756.1400000000001</v>
      </c>
      <c r="AP203">
        <f>Cash!AP274</f>
        <v>3000</v>
      </c>
      <c r="AQ203">
        <f>Cash!AQ274</f>
        <v>0</v>
      </c>
      <c r="AR203">
        <f>Cash!AR274</f>
        <v>0</v>
      </c>
      <c r="AS203">
        <f>Cash!AS274</f>
        <v>0</v>
      </c>
      <c r="AT203">
        <f>Cash!AT274</f>
        <v>82.47</v>
      </c>
    </row>
    <row r="205" spans="1:48" ht="24.75" x14ac:dyDescent="0.25">
      <c r="A205" t="s">
        <v>32</v>
      </c>
      <c r="B205" s="3" t="s">
        <v>8</v>
      </c>
      <c r="C205" s="3" t="s">
        <v>61</v>
      </c>
      <c r="D205" s="3" t="s">
        <v>62</v>
      </c>
      <c r="E205" s="3" t="s">
        <v>63</v>
      </c>
      <c r="F205" s="3" t="s">
        <v>64</v>
      </c>
      <c r="G205" s="3" t="s">
        <v>4</v>
      </c>
      <c r="H205" s="3" t="s">
        <v>44</v>
      </c>
      <c r="I205" s="3" t="s">
        <v>23</v>
      </c>
      <c r="J205" s="3" t="s">
        <v>28</v>
      </c>
      <c r="K205" s="48" t="s">
        <v>86</v>
      </c>
      <c r="L205" s="48" t="s">
        <v>94</v>
      </c>
      <c r="O205" s="3" t="s">
        <v>60</v>
      </c>
      <c r="P205" s="3" t="s">
        <v>55</v>
      </c>
      <c r="Q205" s="3" t="s">
        <v>7</v>
      </c>
      <c r="R205" s="3" t="s">
        <v>39</v>
      </c>
      <c r="S205" s="2" t="s">
        <v>8</v>
      </c>
      <c r="T205" s="2" t="s">
        <v>10</v>
      </c>
      <c r="U205" s="3" t="s">
        <v>11</v>
      </c>
      <c r="V205" s="3" t="s">
        <v>51</v>
      </c>
      <c r="W205" s="2" t="s">
        <v>12</v>
      </c>
      <c r="X205" s="3" t="s">
        <v>13</v>
      </c>
      <c r="Y205" s="3" t="s">
        <v>41</v>
      </c>
      <c r="Z205" s="4" t="s">
        <v>14</v>
      </c>
      <c r="AA205" s="3" t="s">
        <v>15</v>
      </c>
      <c r="AB205" s="3" t="s">
        <v>16</v>
      </c>
      <c r="AC205" s="3" t="s">
        <v>58</v>
      </c>
      <c r="AD205" s="3" t="s">
        <v>17</v>
      </c>
      <c r="AE205" s="3" t="s">
        <v>18</v>
      </c>
      <c r="AF205" s="3" t="s">
        <v>19</v>
      </c>
      <c r="AG205" s="3" t="s">
        <v>20</v>
      </c>
      <c r="AH205" s="3" t="s">
        <v>21</v>
      </c>
      <c r="AI205" s="2" t="s">
        <v>22</v>
      </c>
      <c r="AJ205" s="3" t="s">
        <v>56</v>
      </c>
      <c r="AK205" s="3" t="s">
        <v>57</v>
      </c>
      <c r="AL205" s="2" t="s">
        <v>24</v>
      </c>
      <c r="AM205" s="3" t="s">
        <v>25</v>
      </c>
      <c r="AN205" s="2" t="s">
        <v>26</v>
      </c>
      <c r="AO205" s="3" t="s">
        <v>66</v>
      </c>
      <c r="AP205" s="3" t="s">
        <v>28</v>
      </c>
      <c r="AQ205" s="3" t="s">
        <v>103</v>
      </c>
      <c r="AR205" s="3" t="s">
        <v>30</v>
      </c>
      <c r="AS205" s="3" t="s">
        <v>31</v>
      </c>
      <c r="AT205" s="52" t="s">
        <v>27</v>
      </c>
    </row>
    <row r="207" spans="1:48" x14ac:dyDescent="0.25">
      <c r="B207">
        <f>B203</f>
        <v>323</v>
      </c>
      <c r="C207">
        <f>C203</f>
        <v>178.5</v>
      </c>
      <c r="D207">
        <v>130</v>
      </c>
      <c r="E207">
        <v>112</v>
      </c>
      <c r="F207">
        <v>15</v>
      </c>
      <c r="G207">
        <f>G203+B197</f>
        <v>2637.5</v>
      </c>
      <c r="T207">
        <f>T203</f>
        <v>81.48</v>
      </c>
      <c r="AD207">
        <v>250</v>
      </c>
      <c r="AN207">
        <f>AO203</f>
        <v>756.1400000000001</v>
      </c>
      <c r="AO207">
        <f>AP197+AP203</f>
        <v>7400</v>
      </c>
      <c r="AS207">
        <f>AT203</f>
        <v>82.47</v>
      </c>
    </row>
  </sheetData>
  <mergeCells count="96">
    <mergeCell ref="B193:K194"/>
    <mergeCell ref="L193:AV193"/>
    <mergeCell ref="S194:V194"/>
    <mergeCell ref="AK194:AL194"/>
    <mergeCell ref="B199:N200"/>
    <mergeCell ref="O199:AU199"/>
    <mergeCell ref="T200:W200"/>
    <mergeCell ref="AK200:AL200"/>
    <mergeCell ref="B175:K176"/>
    <mergeCell ref="L175:AV175"/>
    <mergeCell ref="S176:V176"/>
    <mergeCell ref="AK176:AL176"/>
    <mergeCell ref="B181:N182"/>
    <mergeCell ref="O181:AU181"/>
    <mergeCell ref="T182:W182"/>
    <mergeCell ref="AK182:AL182"/>
    <mergeCell ref="B157:K158"/>
    <mergeCell ref="L157:AV157"/>
    <mergeCell ref="S158:V158"/>
    <mergeCell ref="AK158:AL158"/>
    <mergeCell ref="B163:N164"/>
    <mergeCell ref="O163:AU163"/>
    <mergeCell ref="T164:W164"/>
    <mergeCell ref="AK164:AL164"/>
    <mergeCell ref="B139:K140"/>
    <mergeCell ref="L139:AV139"/>
    <mergeCell ref="S140:V140"/>
    <mergeCell ref="AK140:AL140"/>
    <mergeCell ref="B145:N146"/>
    <mergeCell ref="O145:AU145"/>
    <mergeCell ref="T146:W146"/>
    <mergeCell ref="AK146:AL146"/>
    <mergeCell ref="B121:K122"/>
    <mergeCell ref="L121:AV121"/>
    <mergeCell ref="S122:V122"/>
    <mergeCell ref="AK122:AL122"/>
    <mergeCell ref="B127:N128"/>
    <mergeCell ref="O127:AU127"/>
    <mergeCell ref="T128:W128"/>
    <mergeCell ref="AK128:AL128"/>
    <mergeCell ref="B105:K106"/>
    <mergeCell ref="L105:AV105"/>
    <mergeCell ref="S106:V106"/>
    <mergeCell ref="AK106:AL106"/>
    <mergeCell ref="B111:N112"/>
    <mergeCell ref="O111:AU111"/>
    <mergeCell ref="T112:W112"/>
    <mergeCell ref="AK112:AL112"/>
    <mergeCell ref="B88:G89"/>
    <mergeCell ref="H88:AM88"/>
    <mergeCell ref="M89:P89"/>
    <mergeCell ref="AC89:AD89"/>
    <mergeCell ref="B94:N95"/>
    <mergeCell ref="O94:AT94"/>
    <mergeCell ref="T95:W95"/>
    <mergeCell ref="AJ95:AK95"/>
    <mergeCell ref="B71:G72"/>
    <mergeCell ref="H71:AM71"/>
    <mergeCell ref="M72:P72"/>
    <mergeCell ref="AC72:AD72"/>
    <mergeCell ref="B77:N78"/>
    <mergeCell ref="O77:AT77"/>
    <mergeCell ref="T78:W78"/>
    <mergeCell ref="AJ78:AK78"/>
    <mergeCell ref="B54:G55"/>
    <mergeCell ref="H54:AM54"/>
    <mergeCell ref="M55:P55"/>
    <mergeCell ref="AC55:AD55"/>
    <mergeCell ref="B60:N61"/>
    <mergeCell ref="O60:AT60"/>
    <mergeCell ref="T61:W61"/>
    <mergeCell ref="AJ61:AK61"/>
    <mergeCell ref="B37:G38"/>
    <mergeCell ref="H37:AM37"/>
    <mergeCell ref="M38:P38"/>
    <mergeCell ref="AC38:AD38"/>
    <mergeCell ref="B43:N44"/>
    <mergeCell ref="O43:AT43"/>
    <mergeCell ref="T44:W44"/>
    <mergeCell ref="AJ44:AK44"/>
    <mergeCell ref="B20:G21"/>
    <mergeCell ref="H20:AM20"/>
    <mergeCell ref="M21:P21"/>
    <mergeCell ref="AC21:AD21"/>
    <mergeCell ref="B26:N27"/>
    <mergeCell ref="O26:AT26"/>
    <mergeCell ref="T27:W27"/>
    <mergeCell ref="AJ27:AK27"/>
    <mergeCell ref="B3:G4"/>
    <mergeCell ref="H3:AM3"/>
    <mergeCell ref="M4:P4"/>
    <mergeCell ref="AC4:AD4"/>
    <mergeCell ref="B9:N10"/>
    <mergeCell ref="O9:AT9"/>
    <mergeCell ref="T10:W10"/>
    <mergeCell ref="AJ10:AK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716A-37CA-47C5-92AC-41A98008F317}">
  <dimension ref="A1:AV18"/>
  <sheetViews>
    <sheetView workbookViewId="0">
      <selection activeCell="L14" sqref="L14"/>
    </sheetView>
  </sheetViews>
  <sheetFormatPr defaultRowHeight="15" x14ac:dyDescent="0.25"/>
  <cols>
    <col min="6" max="6" width="5.85546875" customWidth="1"/>
    <col min="8" max="8" width="7.7109375" customWidth="1"/>
    <col min="11" max="12" width="7.28515625" customWidth="1"/>
    <col min="13" max="13" width="2" customWidth="1"/>
    <col min="14" max="14" width="2.7109375" customWidth="1"/>
    <col min="15" max="15" width="2.5703125" customWidth="1"/>
    <col min="16" max="16" width="2.28515625" customWidth="1"/>
    <col min="17" max="17" width="1.7109375" customWidth="1"/>
    <col min="18" max="18" width="1.140625" customWidth="1"/>
    <col min="19" max="19" width="5.7109375" customWidth="1"/>
    <col min="20" max="20" width="2.140625" customWidth="1"/>
    <col min="21" max="21" width="6.140625" customWidth="1"/>
    <col min="22" max="22" width="6.5703125" customWidth="1"/>
    <col min="25" max="25" width="4.85546875" customWidth="1"/>
    <col min="34" max="34" width="3.140625" customWidth="1"/>
    <col min="35" max="35" width="4.42578125" customWidth="1"/>
    <col min="36" max="36" width="6.5703125" customWidth="1"/>
    <col min="37" max="37" width="2.85546875" customWidth="1"/>
    <col min="40" max="40" width="2.85546875" customWidth="1"/>
    <col min="44" max="45" width="6" customWidth="1"/>
    <col min="46" max="46" width="6.42578125" customWidth="1"/>
    <col min="47" max="47" width="7.85546875" customWidth="1"/>
  </cols>
  <sheetData>
    <row r="1" spans="1:48" x14ac:dyDescent="0.25">
      <c r="B1" s="120" t="s">
        <v>109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3" spans="1:48" ht="96.75" x14ac:dyDescent="0.25">
      <c r="A3" t="s">
        <v>32</v>
      </c>
      <c r="B3" s="3" t="s">
        <v>8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4</v>
      </c>
      <c r="H3" s="3" t="s">
        <v>44</v>
      </c>
      <c r="I3" s="3" t="s">
        <v>23</v>
      </c>
      <c r="J3" s="3" t="s">
        <v>28</v>
      </c>
      <c r="K3" s="3" t="s">
        <v>86</v>
      </c>
      <c r="L3" s="3" t="s">
        <v>94</v>
      </c>
      <c r="Q3" s="3" t="s">
        <v>60</v>
      </c>
      <c r="R3" s="3" t="s">
        <v>55</v>
      </c>
      <c r="S3" s="3" t="s">
        <v>7</v>
      </c>
      <c r="T3" s="3" t="s">
        <v>39</v>
      </c>
      <c r="U3" s="2" t="s">
        <v>8</v>
      </c>
      <c r="V3" s="2" t="s">
        <v>10</v>
      </c>
      <c r="W3" s="3" t="s">
        <v>11</v>
      </c>
      <c r="X3" s="3" t="s">
        <v>51</v>
      </c>
      <c r="Y3" s="2" t="s">
        <v>12</v>
      </c>
      <c r="Z3" s="3" t="s">
        <v>13</v>
      </c>
      <c r="AA3" s="3" t="s">
        <v>41</v>
      </c>
      <c r="AB3" s="4" t="s">
        <v>14</v>
      </c>
      <c r="AC3" s="3" t="s">
        <v>15</v>
      </c>
      <c r="AD3" s="3" t="s">
        <v>16</v>
      </c>
      <c r="AE3" s="3" t="s">
        <v>58</v>
      </c>
      <c r="AF3" s="3" t="s">
        <v>17</v>
      </c>
      <c r="AG3" s="3" t="s">
        <v>18</v>
      </c>
      <c r="AH3" s="3" t="s">
        <v>19</v>
      </c>
      <c r="AI3" s="3" t="s">
        <v>20</v>
      </c>
      <c r="AJ3" s="3" t="s">
        <v>21</v>
      </c>
      <c r="AK3" s="2" t="s">
        <v>22</v>
      </c>
      <c r="AL3" s="3" t="s">
        <v>56</v>
      </c>
      <c r="AM3" s="3" t="s">
        <v>57</v>
      </c>
      <c r="AN3" s="2" t="s">
        <v>24</v>
      </c>
      <c r="AO3" s="3" t="s">
        <v>25</v>
      </c>
      <c r="AP3" s="2" t="s">
        <v>26</v>
      </c>
      <c r="AQ3" s="3" t="s">
        <v>66</v>
      </c>
      <c r="AR3" s="3" t="s">
        <v>28</v>
      </c>
      <c r="AS3" s="3" t="s">
        <v>27</v>
      </c>
      <c r="AT3" s="3" t="s">
        <v>103</v>
      </c>
      <c r="AU3" s="3" t="s">
        <v>30</v>
      </c>
      <c r="AV3" s="3" t="s">
        <v>31</v>
      </c>
    </row>
    <row r="4" spans="1:48" x14ac:dyDescent="0.25">
      <c r="A4" s="1">
        <v>2021</v>
      </c>
    </row>
    <row r="5" spans="1:48" x14ac:dyDescent="0.25">
      <c r="A5" t="s">
        <v>73</v>
      </c>
      <c r="B5">
        <f>Total!B16</f>
        <v>1600</v>
      </c>
      <c r="C5">
        <f>Total!C16</f>
        <v>432.5</v>
      </c>
      <c r="D5">
        <f>Total!D16</f>
        <v>447.5</v>
      </c>
      <c r="E5">
        <f>Total!E16</f>
        <v>350</v>
      </c>
      <c r="F5">
        <f>Total!F16</f>
        <v>229</v>
      </c>
      <c r="G5">
        <f>Total!G16</f>
        <v>1392.6</v>
      </c>
      <c r="H5">
        <f>Total!H16</f>
        <v>33</v>
      </c>
      <c r="I5">
        <f>Total!I16</f>
        <v>542.6</v>
      </c>
      <c r="J5">
        <f>Total!J16</f>
        <v>0</v>
      </c>
      <c r="M5">
        <f>Total!K16</f>
        <v>0</v>
      </c>
      <c r="N5">
        <f>Total!L16</f>
        <v>0</v>
      </c>
      <c r="O5">
        <f>Total!M16</f>
        <v>0</v>
      </c>
      <c r="P5">
        <f>Total!N16</f>
        <v>0</v>
      </c>
      <c r="Q5">
        <f>Total!O16</f>
        <v>0</v>
      </c>
      <c r="R5">
        <f>Total!P16</f>
        <v>0</v>
      </c>
      <c r="S5">
        <f>Total!Q16</f>
        <v>0</v>
      </c>
      <c r="T5">
        <f>Total!R16</f>
        <v>0</v>
      </c>
      <c r="U5">
        <f>Total!S16</f>
        <v>0</v>
      </c>
      <c r="V5">
        <f>Total!T16</f>
        <v>0</v>
      </c>
      <c r="W5">
        <f>Total!U16</f>
        <v>0</v>
      </c>
      <c r="X5">
        <f>Total!V16</f>
        <v>0</v>
      </c>
      <c r="Y5">
        <f>Total!W16</f>
        <v>0</v>
      </c>
      <c r="Z5">
        <f>Total!X16</f>
        <v>0</v>
      </c>
      <c r="AA5">
        <f>Total!Y16</f>
        <v>61.1</v>
      </c>
      <c r="AB5">
        <f>Total!Z16</f>
        <v>0</v>
      </c>
      <c r="AC5">
        <f>Total!AA16</f>
        <v>0</v>
      </c>
      <c r="AD5">
        <f>Total!AB16</f>
        <v>199.13</v>
      </c>
      <c r="AE5">
        <f>Total!AC16</f>
        <v>0</v>
      </c>
      <c r="AF5">
        <f>Total!AD16</f>
        <v>360</v>
      </c>
      <c r="AG5">
        <f>Total!AE16</f>
        <v>337.1</v>
      </c>
      <c r="AH5">
        <f>Total!AF16</f>
        <v>0</v>
      </c>
      <c r="AI5">
        <f>Total!AG16</f>
        <v>0</v>
      </c>
      <c r="AJ5">
        <f>Total!AH16</f>
        <v>45</v>
      </c>
      <c r="AK5">
        <f>Total!AI16</f>
        <v>0</v>
      </c>
      <c r="AL5">
        <f>Total!AJ16</f>
        <v>0</v>
      </c>
      <c r="AM5">
        <f>Total!AK16</f>
        <v>0</v>
      </c>
      <c r="AN5">
        <f>Total!AL16</f>
        <v>0</v>
      </c>
      <c r="AO5">
        <f>Total!AM16</f>
        <v>0</v>
      </c>
      <c r="AP5">
        <f>Total!AN16</f>
        <v>1427.75</v>
      </c>
      <c r="AQ5">
        <f>Total!AO16</f>
        <v>0</v>
      </c>
      <c r="AR5">
        <f>Total!AP16</f>
        <v>0</v>
      </c>
      <c r="AT5">
        <f>Total!AQ16</f>
        <v>0</v>
      </c>
      <c r="AU5">
        <f>Total!AR16</f>
        <v>0</v>
      </c>
      <c r="AV5">
        <f>Total!AS16</f>
        <v>0</v>
      </c>
    </row>
    <row r="6" spans="1:48" x14ac:dyDescent="0.25">
      <c r="A6" t="s">
        <v>74</v>
      </c>
      <c r="B6">
        <f>Total!B33</f>
        <v>1124.5999999999999</v>
      </c>
      <c r="C6">
        <f>Total!C33</f>
        <v>279</v>
      </c>
      <c r="D6">
        <f>Total!D33</f>
        <v>365</v>
      </c>
      <c r="E6">
        <f>Total!E33</f>
        <v>275</v>
      </c>
      <c r="F6">
        <f>Total!F33</f>
        <v>56</v>
      </c>
      <c r="G6">
        <f>Total!G33</f>
        <v>1858.65</v>
      </c>
      <c r="H6">
        <f>Total!H33</f>
        <v>154</v>
      </c>
      <c r="I6">
        <f>Total!I33</f>
        <v>0</v>
      </c>
      <c r="J6">
        <f>Total!J33</f>
        <v>0</v>
      </c>
      <c r="M6">
        <f>Total!K33</f>
        <v>0</v>
      </c>
      <c r="N6">
        <f>Total!L33</f>
        <v>0</v>
      </c>
      <c r="O6">
        <f>Total!M33</f>
        <v>0</v>
      </c>
      <c r="P6">
        <f>Total!N33</f>
        <v>0</v>
      </c>
      <c r="Q6">
        <f>Total!O33</f>
        <v>0</v>
      </c>
      <c r="R6">
        <f>Total!P33</f>
        <v>0</v>
      </c>
      <c r="S6">
        <f>Total!Q33</f>
        <v>0</v>
      </c>
      <c r="T6">
        <f>Total!R33</f>
        <v>0</v>
      </c>
      <c r="U6">
        <f>Total!S33</f>
        <v>600</v>
      </c>
      <c r="V6">
        <f>Total!T33</f>
        <v>0</v>
      </c>
      <c r="W6">
        <f>Total!U33</f>
        <v>223.5</v>
      </c>
      <c r="X6">
        <f>Total!V33</f>
        <v>0</v>
      </c>
      <c r="Y6">
        <f>Total!W33</f>
        <v>0</v>
      </c>
      <c r="Z6">
        <f>Total!X33</f>
        <v>159.1</v>
      </c>
      <c r="AA6">
        <f>Total!Y33</f>
        <v>237.98</v>
      </c>
      <c r="AB6">
        <f>Total!Z33</f>
        <v>286</v>
      </c>
      <c r="AC6">
        <f>Total!AA33</f>
        <v>106.68</v>
      </c>
      <c r="AD6">
        <f>Total!AB33</f>
        <v>0</v>
      </c>
      <c r="AE6">
        <f>Total!AC33</f>
        <v>145</v>
      </c>
      <c r="AF6">
        <f>Total!AD33</f>
        <v>316.45</v>
      </c>
      <c r="AG6">
        <f>Total!AE33</f>
        <v>150</v>
      </c>
      <c r="AH6">
        <f>Total!AF33</f>
        <v>0</v>
      </c>
      <c r="AI6">
        <f>Total!AG33</f>
        <v>0</v>
      </c>
      <c r="AJ6">
        <f>Total!AH33</f>
        <v>45</v>
      </c>
      <c r="AK6">
        <f>Total!AI33</f>
        <v>0</v>
      </c>
      <c r="AL6">
        <f>Total!AJ33</f>
        <v>0</v>
      </c>
      <c r="AM6">
        <f>Total!AK33</f>
        <v>0</v>
      </c>
      <c r="AN6">
        <f>Total!AL33</f>
        <v>0</v>
      </c>
      <c r="AO6">
        <f>Total!AM33</f>
        <v>0</v>
      </c>
      <c r="AP6">
        <f>Total!AN33</f>
        <v>797.98</v>
      </c>
      <c r="AQ6">
        <f>Total!AO33</f>
        <v>2000</v>
      </c>
      <c r="AR6">
        <f>Total!AP33</f>
        <v>0</v>
      </c>
      <c r="AT6">
        <f>Total!AQ33</f>
        <v>0</v>
      </c>
      <c r="AU6">
        <f>Total!AR33</f>
        <v>203.01</v>
      </c>
      <c r="AV6">
        <f>Total!AS33</f>
        <v>0</v>
      </c>
    </row>
    <row r="7" spans="1:48" x14ac:dyDescent="0.25">
      <c r="A7" t="s">
        <v>75</v>
      </c>
      <c r="B7">
        <f>Total!B50</f>
        <v>1014.5</v>
      </c>
      <c r="C7">
        <f>Total!C50</f>
        <v>249</v>
      </c>
      <c r="D7">
        <f>Total!D50</f>
        <v>263.5</v>
      </c>
      <c r="E7">
        <f>Total!E50</f>
        <v>814</v>
      </c>
      <c r="F7">
        <f>Total!F50</f>
        <v>127</v>
      </c>
      <c r="G7">
        <f>Total!G50</f>
        <v>2174.35</v>
      </c>
      <c r="H7">
        <f>Total!H50</f>
        <v>213</v>
      </c>
      <c r="I7">
        <f>Total!I50</f>
        <v>250</v>
      </c>
      <c r="J7">
        <f>Total!J50</f>
        <v>605.65</v>
      </c>
      <c r="M7">
        <f>Total!K50</f>
        <v>0</v>
      </c>
      <c r="N7">
        <f>Total!L50</f>
        <v>0</v>
      </c>
      <c r="O7">
        <f>Total!M50</f>
        <v>0</v>
      </c>
      <c r="P7">
        <f>Total!N50</f>
        <v>0</v>
      </c>
      <c r="Q7">
        <f>Total!O50</f>
        <v>0</v>
      </c>
      <c r="R7">
        <f>Total!P50</f>
        <v>0</v>
      </c>
      <c r="S7">
        <f>Total!Q50</f>
        <v>0</v>
      </c>
      <c r="T7">
        <f>Total!R50</f>
        <v>0</v>
      </c>
      <c r="U7">
        <f>Total!S50</f>
        <v>0</v>
      </c>
      <c r="V7">
        <f>Total!T50</f>
        <v>0</v>
      </c>
      <c r="W7">
        <f>Total!U50</f>
        <v>438.52</v>
      </c>
      <c r="X7">
        <f>Total!V50</f>
        <v>0</v>
      </c>
      <c r="Y7">
        <f>Total!W50</f>
        <v>0</v>
      </c>
      <c r="Z7">
        <f>Total!X50</f>
        <v>0</v>
      </c>
      <c r="AA7">
        <f>Total!Y50</f>
        <v>0</v>
      </c>
      <c r="AB7">
        <f>Total!Z50</f>
        <v>0</v>
      </c>
      <c r="AC7">
        <f>Total!AA50</f>
        <v>0</v>
      </c>
      <c r="AD7">
        <f>Total!AB50</f>
        <v>0</v>
      </c>
      <c r="AE7">
        <f>Total!AC50</f>
        <v>145</v>
      </c>
      <c r="AF7">
        <f>Total!AD50</f>
        <v>0</v>
      </c>
      <c r="AG7">
        <f>Total!AE50</f>
        <v>0</v>
      </c>
      <c r="AH7">
        <f>Total!AF50</f>
        <v>0</v>
      </c>
      <c r="AI7">
        <f>Total!AG50</f>
        <v>0</v>
      </c>
      <c r="AJ7">
        <f>Total!AH50</f>
        <v>45</v>
      </c>
      <c r="AK7">
        <f>Total!AI50</f>
        <v>0</v>
      </c>
      <c r="AL7">
        <f>Total!AJ50</f>
        <v>0</v>
      </c>
      <c r="AM7">
        <f>Total!AK50</f>
        <v>0</v>
      </c>
      <c r="AN7">
        <f>Total!AL50</f>
        <v>0</v>
      </c>
      <c r="AO7">
        <f>Total!AM50</f>
        <v>0</v>
      </c>
      <c r="AP7">
        <f>Total!AN50</f>
        <v>969.31</v>
      </c>
      <c r="AQ7">
        <f>Total!AO50</f>
        <v>0</v>
      </c>
      <c r="AR7">
        <f>Total!AP50</f>
        <v>132</v>
      </c>
      <c r="AS7">
        <v>132</v>
      </c>
      <c r="AT7">
        <f>Total!AQ50</f>
        <v>0</v>
      </c>
      <c r="AU7">
        <f>Total!AR50</f>
        <v>0</v>
      </c>
      <c r="AV7">
        <f>Total!AS50</f>
        <v>0</v>
      </c>
    </row>
    <row r="8" spans="1:48" x14ac:dyDescent="0.25">
      <c r="A8" t="s">
        <v>76</v>
      </c>
      <c r="B8">
        <f>Total!B67</f>
        <v>1476</v>
      </c>
      <c r="C8">
        <f>Total!C67</f>
        <v>360</v>
      </c>
      <c r="D8">
        <f>Total!D67</f>
        <v>162</v>
      </c>
      <c r="E8">
        <f>Total!E67</f>
        <v>470</v>
      </c>
      <c r="F8">
        <f>Total!F67</f>
        <v>246</v>
      </c>
      <c r="G8">
        <f>Total!G67</f>
        <v>1866.05</v>
      </c>
      <c r="H8">
        <f>Total!H67</f>
        <v>33</v>
      </c>
      <c r="I8">
        <f>Total!I67</f>
        <v>402</v>
      </c>
      <c r="J8">
        <f>Total!J67</f>
        <v>408.9</v>
      </c>
      <c r="M8">
        <f>Total!K67</f>
        <v>0</v>
      </c>
      <c r="N8">
        <f>Total!L67</f>
        <v>0</v>
      </c>
      <c r="O8">
        <f>Total!M67</f>
        <v>0</v>
      </c>
      <c r="P8">
        <f>Total!N67</f>
        <v>0</v>
      </c>
      <c r="Q8">
        <f>Total!O67</f>
        <v>0</v>
      </c>
      <c r="R8">
        <f>Total!P67</f>
        <v>0</v>
      </c>
      <c r="S8">
        <f>Total!Q67</f>
        <v>0</v>
      </c>
      <c r="T8">
        <f>Total!R67</f>
        <v>0</v>
      </c>
      <c r="U8">
        <f>Total!S67</f>
        <v>690</v>
      </c>
      <c r="V8">
        <f>Total!T67</f>
        <v>0</v>
      </c>
      <c r="W8">
        <f>Total!U67</f>
        <v>10</v>
      </c>
      <c r="X8">
        <f>Total!V67</f>
        <v>0</v>
      </c>
      <c r="Y8">
        <f>Total!W67</f>
        <v>0</v>
      </c>
      <c r="Z8">
        <f>Total!X67</f>
        <v>0</v>
      </c>
      <c r="AA8">
        <f>Total!Y67</f>
        <v>0</v>
      </c>
      <c r="AB8">
        <f>Total!Z67</f>
        <v>0</v>
      </c>
      <c r="AC8">
        <f>Total!AA67</f>
        <v>0</v>
      </c>
      <c r="AD8">
        <f>Total!AB67</f>
        <v>314.84999999999997</v>
      </c>
      <c r="AE8">
        <f>Total!AC67</f>
        <v>0</v>
      </c>
      <c r="AF8">
        <f>Total!AD67</f>
        <v>520</v>
      </c>
      <c r="AG8">
        <f>Total!AE67</f>
        <v>0</v>
      </c>
      <c r="AH8">
        <f>Total!AF67</f>
        <v>0</v>
      </c>
      <c r="AI8">
        <f>Total!AG67</f>
        <v>0</v>
      </c>
      <c r="AJ8">
        <f>Total!AH67</f>
        <v>45</v>
      </c>
      <c r="AK8">
        <f>Total!AI67</f>
        <v>0</v>
      </c>
      <c r="AL8">
        <f>Total!AJ67</f>
        <v>7500</v>
      </c>
      <c r="AM8">
        <f>Total!AK67</f>
        <v>0</v>
      </c>
      <c r="AN8">
        <f>Total!AL67</f>
        <v>0</v>
      </c>
      <c r="AO8">
        <f>Total!AM67</f>
        <v>2900</v>
      </c>
      <c r="AP8">
        <f>Total!AN67</f>
        <v>1289</v>
      </c>
      <c r="AQ8">
        <f>Total!AO67</f>
        <v>500</v>
      </c>
      <c r="AR8">
        <f>Total!AP67</f>
        <v>0</v>
      </c>
      <c r="AS8">
        <v>264</v>
      </c>
      <c r="AT8">
        <f>Total!AQ67</f>
        <v>0</v>
      </c>
      <c r="AU8">
        <f>Total!AR67</f>
        <v>0</v>
      </c>
      <c r="AV8">
        <f>Total!AS67</f>
        <v>0</v>
      </c>
    </row>
    <row r="9" spans="1:48" x14ac:dyDescent="0.25">
      <c r="A9" t="s">
        <v>77</v>
      </c>
      <c r="B9">
        <f>Total!B84</f>
        <v>1675.6</v>
      </c>
      <c r="C9">
        <f>Total!C84</f>
        <v>270</v>
      </c>
      <c r="D9">
        <f>Total!D84</f>
        <v>510</v>
      </c>
      <c r="E9">
        <f>Total!E84</f>
        <v>200</v>
      </c>
      <c r="F9">
        <f>Total!F84</f>
        <v>0</v>
      </c>
      <c r="G9">
        <f>Total!G84</f>
        <v>5471.5</v>
      </c>
      <c r="H9">
        <f>Total!H84</f>
        <v>255</v>
      </c>
      <c r="I9">
        <f>Total!I84</f>
        <v>600</v>
      </c>
      <c r="J9">
        <f>Total!J84</f>
        <v>630</v>
      </c>
      <c r="M9">
        <f>Total!K84</f>
        <v>0</v>
      </c>
      <c r="N9">
        <f>Total!L84</f>
        <v>0</v>
      </c>
      <c r="O9">
        <f>Total!M84</f>
        <v>0</v>
      </c>
      <c r="P9">
        <f>Total!N84</f>
        <v>0</v>
      </c>
      <c r="Q9">
        <f>Total!O84</f>
        <v>0</v>
      </c>
      <c r="R9">
        <f>Total!P84</f>
        <v>0</v>
      </c>
      <c r="S9">
        <f>Total!Q84</f>
        <v>0</v>
      </c>
      <c r="T9">
        <f>Total!R84</f>
        <v>0</v>
      </c>
      <c r="U9">
        <f>Total!S84</f>
        <v>670</v>
      </c>
      <c r="V9">
        <f>Total!T84</f>
        <v>0</v>
      </c>
      <c r="W9">
        <f>Total!U84</f>
        <v>0</v>
      </c>
      <c r="X9">
        <f>Total!V84</f>
        <v>0</v>
      </c>
      <c r="Y9">
        <f>Total!W84</f>
        <v>0</v>
      </c>
      <c r="Z9">
        <f>Total!X84</f>
        <v>0</v>
      </c>
      <c r="AA9">
        <f>Total!Y84</f>
        <v>0</v>
      </c>
      <c r="AB9">
        <f>Total!Z84</f>
        <v>0</v>
      </c>
      <c r="AC9">
        <f>Total!AA84</f>
        <v>0</v>
      </c>
      <c r="AD9">
        <f>Total!AB84</f>
        <v>0</v>
      </c>
      <c r="AE9">
        <f>Total!AC84</f>
        <v>0</v>
      </c>
      <c r="AF9">
        <f>Total!AD84</f>
        <v>219</v>
      </c>
      <c r="AG9">
        <f>Total!AE84</f>
        <v>0</v>
      </c>
      <c r="AH9">
        <f>Total!AF84</f>
        <v>0</v>
      </c>
      <c r="AI9">
        <f>Total!AG84</f>
        <v>0</v>
      </c>
      <c r="AJ9">
        <f>Total!AH84</f>
        <v>45</v>
      </c>
      <c r="AK9">
        <f>Total!AI84</f>
        <v>0</v>
      </c>
      <c r="AL9">
        <f>Total!AJ84</f>
        <v>0</v>
      </c>
      <c r="AM9">
        <f>Total!AK84</f>
        <v>2200</v>
      </c>
      <c r="AN9">
        <f>Total!AL84</f>
        <v>0</v>
      </c>
      <c r="AO9">
        <f>Total!AM84</f>
        <v>0</v>
      </c>
      <c r="AP9">
        <f>Total!AN84</f>
        <v>555.65</v>
      </c>
      <c r="AQ9">
        <f>Total!AO84</f>
        <v>0</v>
      </c>
      <c r="AR9">
        <f>Total!AP84</f>
        <v>0</v>
      </c>
      <c r="AT9">
        <f>Total!AQ84</f>
        <v>0</v>
      </c>
      <c r="AU9">
        <f>Total!AR84</f>
        <v>195.16</v>
      </c>
      <c r="AV9">
        <f>Total!AS84</f>
        <v>0</v>
      </c>
    </row>
    <row r="10" spans="1:48" x14ac:dyDescent="0.25">
      <c r="A10" t="s">
        <v>78</v>
      </c>
      <c r="B10">
        <f>Total!B101</f>
        <v>1097.8499999999999</v>
      </c>
      <c r="C10">
        <f>Total!C101</f>
        <v>268</v>
      </c>
      <c r="D10">
        <f>Total!D101</f>
        <v>198</v>
      </c>
      <c r="E10">
        <f>Total!E101</f>
        <v>20</v>
      </c>
      <c r="F10">
        <f>Total!F101</f>
        <v>0</v>
      </c>
      <c r="G10">
        <f>Total!G101</f>
        <v>25858.159999999996</v>
      </c>
      <c r="H10">
        <f>Total!H101</f>
        <v>0</v>
      </c>
      <c r="I10">
        <f>Total!I101</f>
        <v>150</v>
      </c>
      <c r="J10">
        <f>Total!J101</f>
        <v>210</v>
      </c>
      <c r="M10">
        <f>Total!K101</f>
        <v>0</v>
      </c>
      <c r="N10">
        <f>Total!L101</f>
        <v>0</v>
      </c>
      <c r="O10">
        <f>Total!M101</f>
        <v>0</v>
      </c>
      <c r="P10">
        <f>Total!N101</f>
        <v>0</v>
      </c>
      <c r="Q10">
        <f>Total!O101</f>
        <v>0</v>
      </c>
      <c r="R10">
        <f>Total!P101</f>
        <v>0</v>
      </c>
      <c r="S10">
        <f>Total!Q101</f>
        <v>12</v>
      </c>
      <c r="T10">
        <f>Total!R101</f>
        <v>0</v>
      </c>
      <c r="U10">
        <f>Total!S101</f>
        <v>0</v>
      </c>
      <c r="V10">
        <f>Total!T101</f>
        <v>0</v>
      </c>
      <c r="W10">
        <f>Total!U101</f>
        <v>22</v>
      </c>
      <c r="X10">
        <f>Total!V101</f>
        <v>4735.9599999999991</v>
      </c>
      <c r="Y10">
        <f>Total!W101</f>
        <v>0</v>
      </c>
      <c r="Z10">
        <f>Total!X101</f>
        <v>0</v>
      </c>
      <c r="AA10">
        <f>Total!Y101</f>
        <v>0</v>
      </c>
      <c r="AB10">
        <f>Total!Z101</f>
        <v>0</v>
      </c>
      <c r="AC10">
        <f>Total!AA101</f>
        <v>0</v>
      </c>
      <c r="AD10">
        <f>Total!AB101</f>
        <v>0</v>
      </c>
      <c r="AE10">
        <f>Total!AC101</f>
        <v>399</v>
      </c>
      <c r="AF10">
        <f>Total!AD101</f>
        <v>781.5</v>
      </c>
      <c r="AG10">
        <f>Total!AE101</f>
        <v>0</v>
      </c>
      <c r="AH10">
        <f>Total!AF101</f>
        <v>0</v>
      </c>
      <c r="AI10">
        <f>Total!AG101</f>
        <v>0</v>
      </c>
      <c r="AJ10">
        <f>Total!AH101</f>
        <v>45</v>
      </c>
      <c r="AK10">
        <f>Total!AI101</f>
        <v>0</v>
      </c>
      <c r="AL10">
        <f>Total!AJ101</f>
        <v>0</v>
      </c>
      <c r="AM10">
        <f>Total!AK101</f>
        <v>0</v>
      </c>
      <c r="AN10">
        <f>Total!AL101</f>
        <v>0</v>
      </c>
      <c r="AO10">
        <f>Total!AM101</f>
        <v>0</v>
      </c>
      <c r="AP10">
        <f>Total!AN101</f>
        <v>115</v>
      </c>
      <c r="AQ10">
        <f>Total!AO101</f>
        <v>0</v>
      </c>
      <c r="AR10">
        <f>Total!AP101</f>
        <v>0</v>
      </c>
      <c r="AT10">
        <f>Total!AQ101</f>
        <v>0</v>
      </c>
      <c r="AU10">
        <f>Total!AR101</f>
        <v>0</v>
      </c>
      <c r="AV10">
        <f>Total!AS101</f>
        <v>0</v>
      </c>
    </row>
    <row r="11" spans="1:48" x14ac:dyDescent="0.25">
      <c r="A11" t="s">
        <v>96</v>
      </c>
      <c r="B11">
        <f>Total!B118</f>
        <v>522</v>
      </c>
      <c r="C11">
        <f>Total!C118</f>
        <v>229.5</v>
      </c>
      <c r="D11">
        <f>Total!D118</f>
        <v>0</v>
      </c>
      <c r="G11">
        <f>Total!G118</f>
        <v>3215.5</v>
      </c>
      <c r="J11">
        <f>Total!J118</f>
        <v>20</v>
      </c>
      <c r="U11">
        <v>0</v>
      </c>
      <c r="V11">
        <v>15</v>
      </c>
      <c r="AA11">
        <v>35</v>
      </c>
      <c r="AB11">
        <v>286</v>
      </c>
      <c r="AD11">
        <v>981.28</v>
      </c>
      <c r="AE11">
        <v>1612.54</v>
      </c>
      <c r="AJ11">
        <v>45</v>
      </c>
      <c r="AP11">
        <f>Total!AN118</f>
        <v>661.56</v>
      </c>
      <c r="AT11">
        <f>Total!AQ118</f>
        <v>54.67</v>
      </c>
    </row>
    <row r="12" spans="1:48" x14ac:dyDescent="0.25">
      <c r="A12" t="s">
        <v>97</v>
      </c>
      <c r="B12">
        <f>Total!B135</f>
        <v>500</v>
      </c>
      <c r="C12">
        <f>Total!C135</f>
        <v>329.5</v>
      </c>
      <c r="D12">
        <f>Total!D135</f>
        <v>160</v>
      </c>
      <c r="E12">
        <v>175</v>
      </c>
      <c r="F12">
        <v>50</v>
      </c>
      <c r="G12">
        <f>Total!G135</f>
        <v>1391.4199999999998</v>
      </c>
      <c r="H12">
        <v>44</v>
      </c>
      <c r="K12">
        <v>6000</v>
      </c>
      <c r="AA12">
        <v>43.97</v>
      </c>
      <c r="AJ12">
        <v>45</v>
      </c>
      <c r="AP12">
        <f>Total!AN135</f>
        <v>154.59</v>
      </c>
      <c r="AT12">
        <v>0.2</v>
      </c>
    </row>
    <row r="13" spans="1:48" x14ac:dyDescent="0.25">
      <c r="A13" t="s">
        <v>98</v>
      </c>
      <c r="B13">
        <f>Total!B153</f>
        <v>587.5</v>
      </c>
      <c r="C13">
        <f>Total!C153</f>
        <v>284</v>
      </c>
      <c r="D13">
        <v>75</v>
      </c>
      <c r="E13">
        <v>180</v>
      </c>
      <c r="G13">
        <f>Total!G153</f>
        <v>2558.4499999999998</v>
      </c>
      <c r="K13">
        <v>3000</v>
      </c>
      <c r="L13">
        <v>4656.43</v>
      </c>
      <c r="X13">
        <f>Total!V153</f>
        <v>471.93</v>
      </c>
      <c r="Y13">
        <v>547</v>
      </c>
      <c r="Z13">
        <f>Total!X153</f>
        <v>112</v>
      </c>
      <c r="AB13">
        <f>Total!Z153</f>
        <v>583.4</v>
      </c>
      <c r="AF13">
        <v>200</v>
      </c>
      <c r="AG13">
        <f>Total!AE153</f>
        <v>78.27</v>
      </c>
      <c r="AL13">
        <v>645</v>
      </c>
      <c r="AP13">
        <f>Total!AO153</f>
        <v>100</v>
      </c>
      <c r="AT13">
        <v>21.9</v>
      </c>
      <c r="AU13">
        <f>Total!AR153</f>
        <v>191.15</v>
      </c>
    </row>
    <row r="14" spans="1:48" x14ac:dyDescent="0.25">
      <c r="A14" t="s">
        <v>99</v>
      </c>
      <c r="B14">
        <f>Total!B171</f>
        <v>625.5</v>
      </c>
      <c r="C14">
        <f>Total!C171</f>
        <v>440.5</v>
      </c>
      <c r="D14">
        <v>374</v>
      </c>
      <c r="E14">
        <v>100</v>
      </c>
      <c r="F14">
        <v>275</v>
      </c>
      <c r="G14">
        <f>Total!G171</f>
        <v>13238.8</v>
      </c>
      <c r="K14">
        <v>1500</v>
      </c>
      <c r="AA14">
        <v>44.84</v>
      </c>
      <c r="AD14">
        <f>Total!AB171</f>
        <v>812.31999999999994</v>
      </c>
      <c r="AF14">
        <v>150</v>
      </c>
      <c r="AP14">
        <f>Total!AN171</f>
        <v>924.48</v>
      </c>
      <c r="AQ14">
        <v>3000</v>
      </c>
      <c r="AS14">
        <v>264</v>
      </c>
      <c r="AT14">
        <v>55.2</v>
      </c>
      <c r="AV14">
        <v>160.94999999999999</v>
      </c>
    </row>
    <row r="15" spans="1:48" x14ac:dyDescent="0.25">
      <c r="A15" t="s">
        <v>100</v>
      </c>
      <c r="G15">
        <v>630</v>
      </c>
      <c r="AL15">
        <v>7500</v>
      </c>
      <c r="AP15">
        <f>Total!AN189</f>
        <v>4558.55</v>
      </c>
      <c r="AQ15">
        <v>1000</v>
      </c>
      <c r="AT15">
        <f>Total!AQ189</f>
        <v>68.099999999999994</v>
      </c>
    </row>
    <row r="16" spans="1:48" x14ac:dyDescent="0.25">
      <c r="A16" t="s">
        <v>101</v>
      </c>
      <c r="B16">
        <f>Total!B207</f>
        <v>323</v>
      </c>
      <c r="C16">
        <f>Total!C207</f>
        <v>178.5</v>
      </c>
      <c r="D16">
        <v>130</v>
      </c>
      <c r="E16">
        <v>112</v>
      </c>
      <c r="F16">
        <v>15</v>
      </c>
      <c r="G16">
        <f>Total!G207</f>
        <v>2637.5</v>
      </c>
      <c r="V16">
        <v>81.48</v>
      </c>
      <c r="AF16">
        <v>250</v>
      </c>
      <c r="AP16">
        <f>Total!AN207</f>
        <v>756.1400000000001</v>
      </c>
      <c r="AQ16">
        <f>Total!AO207</f>
        <v>7400</v>
      </c>
      <c r="AV16">
        <f>Total!AS207</f>
        <v>82.47</v>
      </c>
    </row>
    <row r="18" spans="1:48" x14ac:dyDescent="0.25">
      <c r="A18" s="38"/>
      <c r="B18" s="38">
        <f>SUM(B5:B16)</f>
        <v>10546.550000000001</v>
      </c>
      <c r="C18" s="38">
        <f t="shared" ref="C18:AV18" si="0">SUM(C5:C16)</f>
        <v>3320.5</v>
      </c>
      <c r="D18" s="38">
        <f t="shared" si="0"/>
        <v>2685</v>
      </c>
      <c r="E18" s="38">
        <f t="shared" si="0"/>
        <v>2696</v>
      </c>
      <c r="F18" s="38">
        <f t="shared" si="0"/>
        <v>998</v>
      </c>
      <c r="G18" s="38">
        <f t="shared" si="0"/>
        <v>62292.979999999996</v>
      </c>
      <c r="H18" s="38">
        <f t="shared" si="0"/>
        <v>732</v>
      </c>
      <c r="I18" s="38">
        <f t="shared" si="0"/>
        <v>1944.6</v>
      </c>
      <c r="J18" s="38">
        <f t="shared" si="0"/>
        <v>1874.55</v>
      </c>
      <c r="K18" s="38">
        <f t="shared" si="0"/>
        <v>10500</v>
      </c>
      <c r="L18" s="38">
        <f t="shared" si="0"/>
        <v>4656.43</v>
      </c>
      <c r="M18" s="38">
        <f t="shared" si="0"/>
        <v>0</v>
      </c>
      <c r="N18" s="38">
        <f t="shared" si="0"/>
        <v>0</v>
      </c>
      <c r="O18" s="38">
        <f t="shared" si="0"/>
        <v>0</v>
      </c>
      <c r="P18" s="38">
        <f t="shared" si="0"/>
        <v>0</v>
      </c>
      <c r="Q18" s="38">
        <f t="shared" si="0"/>
        <v>0</v>
      </c>
      <c r="R18" s="38">
        <f t="shared" si="0"/>
        <v>0</v>
      </c>
      <c r="S18" s="38">
        <f t="shared" si="0"/>
        <v>12</v>
      </c>
      <c r="T18" s="38">
        <f t="shared" si="0"/>
        <v>0</v>
      </c>
      <c r="U18" s="38">
        <f t="shared" si="0"/>
        <v>1960</v>
      </c>
      <c r="V18" s="38">
        <f t="shared" si="0"/>
        <v>96.48</v>
      </c>
      <c r="W18" s="38">
        <f t="shared" si="0"/>
        <v>694.02</v>
      </c>
      <c r="X18" s="38">
        <f t="shared" si="0"/>
        <v>5207.8899999999994</v>
      </c>
      <c r="Y18" s="38">
        <f t="shared" si="0"/>
        <v>547</v>
      </c>
      <c r="Z18" s="38">
        <f t="shared" si="0"/>
        <v>271.10000000000002</v>
      </c>
      <c r="AA18" s="38">
        <f t="shared" si="0"/>
        <v>422.89</v>
      </c>
      <c r="AB18" s="38">
        <f t="shared" si="0"/>
        <v>1155.4000000000001</v>
      </c>
      <c r="AC18" s="38">
        <f t="shared" si="0"/>
        <v>106.68</v>
      </c>
      <c r="AD18" s="38">
        <f t="shared" si="0"/>
        <v>2307.58</v>
      </c>
      <c r="AE18" s="38">
        <f t="shared" si="0"/>
        <v>2301.54</v>
      </c>
      <c r="AF18" s="38">
        <f t="shared" si="0"/>
        <v>2796.95</v>
      </c>
      <c r="AG18" s="38">
        <f t="shared" si="0"/>
        <v>565.37</v>
      </c>
      <c r="AH18" s="38">
        <f t="shared" si="0"/>
        <v>0</v>
      </c>
      <c r="AI18" s="38">
        <f t="shared" si="0"/>
        <v>0</v>
      </c>
      <c r="AJ18" s="38">
        <f t="shared" si="0"/>
        <v>360</v>
      </c>
      <c r="AK18" s="38">
        <f t="shared" si="0"/>
        <v>0</v>
      </c>
      <c r="AL18" s="38">
        <f t="shared" si="0"/>
        <v>15645</v>
      </c>
      <c r="AM18" s="38">
        <f t="shared" si="0"/>
        <v>2200</v>
      </c>
      <c r="AN18" s="38">
        <f t="shared" si="0"/>
        <v>0</v>
      </c>
      <c r="AO18" s="38">
        <f t="shared" si="0"/>
        <v>2900</v>
      </c>
      <c r="AP18" s="38">
        <f t="shared" si="0"/>
        <v>12310.009999999998</v>
      </c>
      <c r="AQ18" s="38">
        <f t="shared" si="0"/>
        <v>13900</v>
      </c>
      <c r="AR18" s="38">
        <f t="shared" si="0"/>
        <v>132</v>
      </c>
      <c r="AS18" s="38">
        <f t="shared" si="0"/>
        <v>660</v>
      </c>
      <c r="AT18" s="38">
        <f t="shared" si="0"/>
        <v>200.07000000000002</v>
      </c>
      <c r="AU18" s="38">
        <f t="shared" si="0"/>
        <v>589.31999999999994</v>
      </c>
      <c r="AV18" s="38">
        <f t="shared" si="0"/>
        <v>243.42</v>
      </c>
    </row>
  </sheetData>
  <mergeCells count="1">
    <mergeCell ref="B1:AB1"/>
  </mergeCells>
  <phoneticPr fontId="4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7E4B-4160-42DB-AD61-1C0D09E6F2E8}">
  <dimension ref="A3:H128"/>
  <sheetViews>
    <sheetView topLeftCell="A106" workbookViewId="0">
      <selection activeCell="F117" sqref="F117"/>
    </sheetView>
  </sheetViews>
  <sheetFormatPr defaultRowHeight="15" x14ac:dyDescent="0.25"/>
  <cols>
    <col min="5" max="5" width="13.85546875" customWidth="1"/>
    <col min="8" max="8" width="23.85546875" customWidth="1"/>
  </cols>
  <sheetData>
    <row r="3" spans="1:8" ht="15.75" x14ac:dyDescent="0.25">
      <c r="A3" s="53"/>
      <c r="B3" s="114" t="s">
        <v>110</v>
      </c>
      <c r="C3" s="114"/>
      <c r="D3" s="114"/>
      <c r="E3" s="114"/>
      <c r="F3" s="114"/>
      <c r="G3" s="114"/>
      <c r="H3" s="114"/>
    </row>
    <row r="4" spans="1:8" ht="15.75" x14ac:dyDescent="0.25">
      <c r="A4" s="53"/>
      <c r="B4" s="114" t="s">
        <v>111</v>
      </c>
      <c r="C4" s="114"/>
      <c r="D4" s="114"/>
      <c r="E4" s="114"/>
      <c r="F4" s="114"/>
      <c r="G4" s="114"/>
      <c r="H4" s="114"/>
    </row>
    <row r="5" spans="1:8" ht="15.75" x14ac:dyDescent="0.25">
      <c r="A5" s="53"/>
      <c r="B5" s="53"/>
      <c r="C5" s="53"/>
      <c r="D5" s="53"/>
      <c r="E5" s="53"/>
      <c r="F5" s="53"/>
      <c r="G5" s="53"/>
      <c r="H5" s="53"/>
    </row>
    <row r="6" spans="1:8" ht="15.75" x14ac:dyDescent="0.25">
      <c r="A6" s="53"/>
      <c r="B6" s="114" t="s">
        <v>112</v>
      </c>
      <c r="C6" s="114"/>
      <c r="D6" s="114"/>
      <c r="E6" s="114"/>
      <c r="F6" s="54"/>
      <c r="G6" s="55" t="s">
        <v>113</v>
      </c>
      <c r="H6" s="56" t="s">
        <v>114</v>
      </c>
    </row>
    <row r="7" spans="1:8" ht="15.75" x14ac:dyDescent="0.25">
      <c r="A7" s="53"/>
      <c r="B7" s="57"/>
      <c r="C7" s="57"/>
      <c r="D7" s="57"/>
      <c r="E7" s="57"/>
      <c r="F7" s="57"/>
      <c r="G7" s="57"/>
      <c r="H7" s="57"/>
    </row>
    <row r="8" spans="1:8" ht="15.75" x14ac:dyDescent="0.25">
      <c r="A8" s="53"/>
      <c r="B8" s="58" t="s">
        <v>115</v>
      </c>
      <c r="C8" s="59"/>
      <c r="D8" s="59" t="s">
        <v>116</v>
      </c>
      <c r="E8" s="60"/>
      <c r="F8" s="59" t="s">
        <v>117</v>
      </c>
      <c r="G8" s="59"/>
      <c r="H8" s="61" t="s">
        <v>118</v>
      </c>
    </row>
    <row r="9" spans="1:8" ht="15.75" x14ac:dyDescent="0.25">
      <c r="A9" s="53"/>
      <c r="B9" s="62"/>
      <c r="C9" s="54"/>
      <c r="D9" s="54"/>
      <c r="E9" s="53"/>
      <c r="F9" s="54"/>
      <c r="G9" s="54"/>
      <c r="H9" s="63"/>
    </row>
    <row r="10" spans="1:8" ht="15.75" x14ac:dyDescent="0.25">
      <c r="A10" s="53"/>
      <c r="B10" s="62" t="s">
        <v>119</v>
      </c>
      <c r="C10" s="53"/>
      <c r="D10" s="53"/>
      <c r="E10" s="64">
        <f>'[1]Bank Rec Jan-Jun20'!E20</f>
        <v>2560.0300000000002</v>
      </c>
      <c r="F10" s="53"/>
      <c r="G10" s="53"/>
      <c r="H10" s="65"/>
    </row>
    <row r="11" spans="1:8" ht="15.75" x14ac:dyDescent="0.25">
      <c r="A11" s="53"/>
      <c r="B11" s="62"/>
      <c r="C11" s="53"/>
      <c r="D11" s="53"/>
      <c r="E11" s="66"/>
      <c r="F11" s="53"/>
      <c r="G11" s="53"/>
      <c r="H11" s="65"/>
    </row>
    <row r="12" spans="1:8" ht="15.75" x14ac:dyDescent="0.25">
      <c r="A12" s="53"/>
      <c r="B12" s="67" t="s">
        <v>120</v>
      </c>
      <c r="C12" s="53"/>
      <c r="D12" s="53"/>
      <c r="E12" s="66">
        <v>21716.69</v>
      </c>
      <c r="F12" s="53"/>
      <c r="G12" s="68"/>
      <c r="H12" s="69"/>
    </row>
    <row r="13" spans="1:8" ht="15.75" x14ac:dyDescent="0.25">
      <c r="A13" s="53"/>
      <c r="B13" s="67"/>
      <c r="C13" s="53"/>
      <c r="D13" s="53"/>
      <c r="E13" s="66"/>
      <c r="F13" s="53"/>
      <c r="G13" s="53"/>
      <c r="H13" s="65"/>
    </row>
    <row r="14" spans="1:8" ht="15.75" x14ac:dyDescent="0.25">
      <c r="A14" s="53"/>
      <c r="B14" s="67" t="s">
        <v>121</v>
      </c>
      <c r="C14" s="53"/>
      <c r="D14" s="53"/>
      <c r="E14" s="66"/>
      <c r="F14" s="53"/>
      <c r="G14" s="53"/>
      <c r="H14" s="65"/>
    </row>
    <row r="15" spans="1:8" ht="15.75" x14ac:dyDescent="0.25">
      <c r="A15" s="53"/>
      <c r="B15" s="67"/>
      <c r="C15" s="53"/>
      <c r="D15" s="53"/>
      <c r="E15" s="66"/>
      <c r="F15" s="53"/>
      <c r="G15" s="53"/>
      <c r="H15" s="70"/>
    </row>
    <row r="16" spans="1:8" ht="15.75" x14ac:dyDescent="0.25">
      <c r="A16" s="53"/>
      <c r="B16" s="67" t="s">
        <v>122</v>
      </c>
      <c r="C16" s="53"/>
      <c r="D16" s="53"/>
      <c r="E16" s="71">
        <v>-16878.8</v>
      </c>
      <c r="F16" s="53"/>
      <c r="G16" s="53"/>
      <c r="H16" s="65" t="s">
        <v>123</v>
      </c>
    </row>
    <row r="17" spans="1:8" ht="15.75" x14ac:dyDescent="0.25">
      <c r="A17" s="53"/>
      <c r="B17" s="67"/>
      <c r="C17" s="53"/>
      <c r="D17" s="53"/>
      <c r="E17" s="66"/>
      <c r="F17" s="53"/>
      <c r="G17" s="53"/>
      <c r="H17" s="65"/>
    </row>
    <row r="18" spans="1:8" ht="15.75" x14ac:dyDescent="0.25">
      <c r="A18" s="53"/>
      <c r="B18" s="67" t="s">
        <v>124</v>
      </c>
      <c r="C18" s="53"/>
      <c r="D18" s="53"/>
      <c r="E18" s="71">
        <v>-2000</v>
      </c>
      <c r="F18" s="72"/>
      <c r="G18" s="53"/>
      <c r="H18" s="70"/>
    </row>
    <row r="19" spans="1:8" ht="15.75" x14ac:dyDescent="0.25">
      <c r="A19" s="53"/>
      <c r="B19" s="67"/>
      <c r="C19" s="53"/>
      <c r="D19" s="53"/>
      <c r="E19" s="66"/>
      <c r="F19" s="53"/>
      <c r="G19" s="53"/>
      <c r="H19" s="65" t="s">
        <v>125</v>
      </c>
    </row>
    <row r="20" spans="1:8" ht="15.75" x14ac:dyDescent="0.25">
      <c r="A20" s="53"/>
      <c r="B20" s="62" t="s">
        <v>126</v>
      </c>
      <c r="C20" s="53"/>
      <c r="D20" s="53"/>
      <c r="E20" s="73">
        <f>SUM(E10:E18)</f>
        <v>5397.9199999999983</v>
      </c>
      <c r="F20" s="74" t="s">
        <v>127</v>
      </c>
      <c r="G20" s="53"/>
      <c r="H20" s="65"/>
    </row>
    <row r="21" spans="1:8" ht="15.75" x14ac:dyDescent="0.25">
      <c r="A21" s="53"/>
      <c r="B21" s="67"/>
      <c r="C21" s="53"/>
      <c r="D21" s="53"/>
      <c r="E21" s="66"/>
      <c r="F21" s="53"/>
      <c r="G21" s="53"/>
      <c r="H21" s="70"/>
    </row>
    <row r="22" spans="1:8" ht="15.75" x14ac:dyDescent="0.25">
      <c r="A22" s="53"/>
      <c r="B22" s="62" t="s">
        <v>128</v>
      </c>
      <c r="C22" s="53"/>
      <c r="D22" s="53"/>
      <c r="E22" s="66">
        <f>[1]H22020!G196</f>
        <v>0</v>
      </c>
      <c r="F22" s="53"/>
      <c r="G22" s="53"/>
      <c r="H22" s="65" t="s">
        <v>129</v>
      </c>
    </row>
    <row r="23" spans="1:8" ht="15.75" x14ac:dyDescent="0.25">
      <c r="A23" s="53"/>
      <c r="B23" s="67"/>
      <c r="C23" s="53"/>
      <c r="D23" s="53"/>
      <c r="E23" s="66"/>
      <c r="F23" s="53"/>
      <c r="G23" s="53"/>
      <c r="H23" s="65"/>
    </row>
    <row r="24" spans="1:8" ht="15.75" x14ac:dyDescent="0.25">
      <c r="A24" s="53"/>
      <c r="B24" s="67" t="s">
        <v>130</v>
      </c>
      <c r="C24" s="53"/>
      <c r="D24" s="53"/>
      <c r="E24" s="66"/>
      <c r="F24" s="53"/>
      <c r="G24" s="53"/>
      <c r="H24" s="75"/>
    </row>
    <row r="25" spans="1:8" ht="15.75" x14ac:dyDescent="0.25">
      <c r="A25" s="53"/>
      <c r="B25" s="67"/>
      <c r="C25" s="53"/>
      <c r="D25" s="53"/>
      <c r="E25" s="66"/>
      <c r="F25" s="53"/>
      <c r="G25" s="53"/>
      <c r="H25" s="75"/>
    </row>
    <row r="26" spans="1:8" ht="15.75" x14ac:dyDescent="0.25">
      <c r="A26" s="53"/>
      <c r="B26" s="67" t="s">
        <v>131</v>
      </c>
      <c r="C26" s="53"/>
      <c r="D26" s="53"/>
      <c r="E26" s="71">
        <f>-E43</f>
        <v>0</v>
      </c>
      <c r="F26" s="53"/>
      <c r="G26" s="53"/>
      <c r="H26" s="65"/>
    </row>
    <row r="27" spans="1:8" ht="15.75" x14ac:dyDescent="0.25">
      <c r="A27" s="53"/>
      <c r="B27" s="67"/>
      <c r="C27" s="53"/>
      <c r="D27" s="53"/>
      <c r="E27" s="66"/>
      <c r="F27" s="53"/>
      <c r="G27" s="53"/>
      <c r="H27" s="65"/>
    </row>
    <row r="28" spans="1:8" ht="15.75" x14ac:dyDescent="0.25">
      <c r="A28" s="53"/>
      <c r="B28" s="67"/>
      <c r="C28" s="53"/>
      <c r="D28" s="53"/>
      <c r="E28" s="73">
        <f>SUM(E22:E26)</f>
        <v>0</v>
      </c>
      <c r="F28" s="74" t="s">
        <v>132</v>
      </c>
      <c r="G28" s="53"/>
      <c r="H28" s="65"/>
    </row>
    <row r="29" spans="1:8" ht="15.75" x14ac:dyDescent="0.25">
      <c r="A29" s="53"/>
      <c r="B29" s="67"/>
      <c r="C29" s="53"/>
      <c r="D29" s="53"/>
      <c r="E29" s="66"/>
      <c r="F29" s="53"/>
      <c r="G29" s="53"/>
      <c r="H29" s="65"/>
    </row>
    <row r="30" spans="1:8" ht="15.75" x14ac:dyDescent="0.25">
      <c r="A30" s="53"/>
      <c r="B30" s="76"/>
      <c r="C30" s="77"/>
      <c r="D30" s="77" t="s">
        <v>133</v>
      </c>
      <c r="E30" s="78">
        <f>E20-E28</f>
        <v>5397.9199999999983</v>
      </c>
      <c r="F30" s="77" t="s">
        <v>134</v>
      </c>
      <c r="G30" s="77"/>
      <c r="H30" s="70"/>
    </row>
    <row r="31" spans="1:8" ht="15.75" x14ac:dyDescent="0.25">
      <c r="A31" s="53"/>
      <c r="B31" s="67"/>
      <c r="C31" s="53"/>
      <c r="D31" s="53"/>
      <c r="E31" s="66"/>
      <c r="F31" s="53"/>
      <c r="G31" s="53"/>
      <c r="H31" s="65"/>
    </row>
    <row r="32" spans="1:8" ht="15.75" x14ac:dyDescent="0.25">
      <c r="A32" s="53"/>
      <c r="B32" s="79" t="s">
        <v>135</v>
      </c>
      <c r="C32" s="53"/>
      <c r="D32" s="53"/>
      <c r="E32" s="66"/>
      <c r="F32" s="53"/>
      <c r="G32" s="53"/>
      <c r="H32" s="65"/>
    </row>
    <row r="33" spans="1:8" ht="15.75" x14ac:dyDescent="0.25">
      <c r="A33" s="53"/>
      <c r="B33" s="67"/>
      <c r="C33" s="53"/>
      <c r="D33" s="53"/>
      <c r="E33" s="66"/>
      <c r="F33" s="53"/>
      <c r="G33" s="53"/>
      <c r="H33" s="65"/>
    </row>
    <row r="34" spans="1:8" ht="15.75" x14ac:dyDescent="0.25">
      <c r="A34" s="53"/>
      <c r="B34" s="62" t="s">
        <v>136</v>
      </c>
      <c r="C34" s="54"/>
      <c r="D34" s="54"/>
      <c r="E34" s="64" t="s">
        <v>35</v>
      </c>
      <c r="F34" s="54" t="s">
        <v>137</v>
      </c>
      <c r="G34" s="53"/>
      <c r="H34" s="65"/>
    </row>
    <row r="35" spans="1:8" ht="15.75" x14ac:dyDescent="0.25">
      <c r="A35" s="53"/>
      <c r="B35" s="67" t="s">
        <v>138</v>
      </c>
      <c r="C35" s="53"/>
      <c r="D35" s="53"/>
      <c r="E35" s="66"/>
      <c r="F35" s="53"/>
      <c r="G35" s="53"/>
      <c r="H35" s="65"/>
    </row>
    <row r="36" spans="1:8" ht="15.75" x14ac:dyDescent="0.25">
      <c r="A36" s="53"/>
      <c r="B36" s="67"/>
      <c r="C36" s="53"/>
      <c r="D36" s="53"/>
      <c r="E36" s="66"/>
      <c r="F36" s="53"/>
      <c r="G36" s="53"/>
      <c r="H36" s="65"/>
    </row>
    <row r="37" spans="1:8" ht="15.75" x14ac:dyDescent="0.25">
      <c r="A37" s="54"/>
      <c r="B37" s="62"/>
      <c r="C37" s="54"/>
      <c r="D37" s="54" t="s">
        <v>6</v>
      </c>
      <c r="E37" s="80">
        <f>SUM(E35:E36)</f>
        <v>0</v>
      </c>
      <c r="F37" s="54"/>
      <c r="G37" s="54"/>
      <c r="H37" s="63"/>
    </row>
    <row r="38" spans="1:8" ht="15.75" x14ac:dyDescent="0.25">
      <c r="A38" s="53"/>
      <c r="B38" s="67"/>
      <c r="C38" s="53"/>
      <c r="D38" s="53"/>
      <c r="E38" s="66"/>
      <c r="F38" s="53"/>
      <c r="G38" s="53"/>
      <c r="H38" s="65"/>
    </row>
    <row r="39" spans="1:8" ht="15.75" x14ac:dyDescent="0.25">
      <c r="A39" s="53"/>
      <c r="B39" s="79" t="s">
        <v>139</v>
      </c>
      <c r="C39" s="53"/>
      <c r="D39" s="53"/>
      <c r="E39" s="66"/>
      <c r="F39" s="53"/>
      <c r="G39" s="53"/>
      <c r="H39" s="65"/>
    </row>
    <row r="40" spans="1:8" ht="15.75" x14ac:dyDescent="0.25">
      <c r="A40" s="53"/>
      <c r="B40" s="67"/>
      <c r="C40" s="53"/>
      <c r="D40" s="53"/>
      <c r="E40" s="66"/>
      <c r="F40" s="53"/>
      <c r="G40" s="53"/>
      <c r="H40" s="65"/>
    </row>
    <row r="41" spans="1:8" ht="15.75" x14ac:dyDescent="0.25">
      <c r="A41" s="53"/>
      <c r="B41" s="62" t="s">
        <v>140</v>
      </c>
      <c r="C41" s="54"/>
      <c r="D41" s="54" t="s">
        <v>141</v>
      </c>
      <c r="E41" s="64" t="s">
        <v>35</v>
      </c>
      <c r="F41" s="54" t="s">
        <v>142</v>
      </c>
      <c r="G41" s="53"/>
      <c r="H41" s="65"/>
    </row>
    <row r="42" spans="1:8" ht="15.75" x14ac:dyDescent="0.25">
      <c r="A42" s="53"/>
      <c r="B42" s="67"/>
      <c r="C42" s="53"/>
      <c r="D42" s="53"/>
      <c r="E42" s="66"/>
      <c r="F42" s="81"/>
      <c r="G42" s="53"/>
      <c r="H42" s="65"/>
    </row>
    <row r="43" spans="1:8" ht="15.75" x14ac:dyDescent="0.25">
      <c r="A43" s="54"/>
      <c r="B43" s="62"/>
      <c r="C43" s="54"/>
      <c r="D43" s="54" t="s">
        <v>6</v>
      </c>
      <c r="E43" s="80">
        <f>SUM(E42:E42)</f>
        <v>0</v>
      </c>
      <c r="F43" s="54"/>
      <c r="G43" s="54"/>
      <c r="H43" s="63"/>
    </row>
    <row r="44" spans="1:8" ht="15.75" x14ac:dyDescent="0.25">
      <c r="A44" s="53"/>
      <c r="B44" s="82"/>
      <c r="C44" s="83"/>
      <c r="D44" s="83"/>
      <c r="E44" s="84"/>
      <c r="F44" s="83"/>
      <c r="G44" s="83"/>
      <c r="H44" s="85"/>
    </row>
    <row r="45" spans="1:8" ht="15.75" x14ac:dyDescent="0.25">
      <c r="A45" s="53"/>
      <c r="B45" s="54"/>
      <c r="C45" s="54"/>
      <c r="D45" s="54"/>
      <c r="E45" s="53"/>
      <c r="F45" s="54"/>
      <c r="G45" s="54"/>
      <c r="H45" s="54"/>
    </row>
    <row r="46" spans="1:8" ht="15.75" x14ac:dyDescent="0.25">
      <c r="A46" s="53"/>
      <c r="B46" s="86" t="s">
        <v>115</v>
      </c>
      <c r="C46" s="87"/>
      <c r="D46" s="87" t="s">
        <v>143</v>
      </c>
      <c r="E46" s="88"/>
      <c r="F46" s="87" t="s">
        <v>117</v>
      </c>
      <c r="G46" s="87"/>
      <c r="H46" s="89" t="s">
        <v>144</v>
      </c>
    </row>
    <row r="47" spans="1:8" ht="15.75" x14ac:dyDescent="0.25">
      <c r="A47" s="53"/>
      <c r="B47" s="90"/>
      <c r="C47" s="54"/>
      <c r="D47" s="54"/>
      <c r="E47" s="53"/>
      <c r="F47" s="54"/>
      <c r="G47" s="54"/>
      <c r="H47" s="91"/>
    </row>
    <row r="48" spans="1:8" ht="15.75" x14ac:dyDescent="0.25">
      <c r="A48" s="53"/>
      <c r="B48" s="90" t="s">
        <v>145</v>
      </c>
      <c r="C48" s="53"/>
      <c r="D48" s="53"/>
      <c r="E48" s="64"/>
      <c r="F48" s="53"/>
      <c r="G48" s="53"/>
      <c r="H48" s="75"/>
    </row>
    <row r="49" spans="1:8" ht="15.75" x14ac:dyDescent="0.25">
      <c r="A49" s="53"/>
      <c r="B49" s="92" t="s">
        <v>146</v>
      </c>
      <c r="C49" s="53"/>
      <c r="D49" s="53"/>
      <c r="E49" s="66"/>
      <c r="F49" s="53"/>
      <c r="G49" s="53"/>
      <c r="H49" s="75"/>
    </row>
    <row r="50" spans="1:8" ht="15.75" x14ac:dyDescent="0.25">
      <c r="A50" s="53"/>
      <c r="B50" s="92" t="s">
        <v>121</v>
      </c>
      <c r="C50" s="53"/>
      <c r="D50" s="53"/>
      <c r="E50" s="66"/>
      <c r="F50" s="53"/>
      <c r="G50" s="53"/>
      <c r="H50" s="75"/>
    </row>
    <row r="51" spans="1:8" ht="15.75" x14ac:dyDescent="0.25">
      <c r="A51" s="53"/>
      <c r="B51" s="92"/>
      <c r="C51" s="53"/>
      <c r="D51" s="53"/>
      <c r="E51" s="66"/>
      <c r="F51" s="53"/>
      <c r="G51" s="53"/>
      <c r="H51" s="75"/>
    </row>
    <row r="52" spans="1:8" ht="15.75" x14ac:dyDescent="0.25">
      <c r="A52" s="53"/>
      <c r="B52" s="92" t="s">
        <v>147</v>
      </c>
      <c r="C52" s="53"/>
      <c r="D52" s="53"/>
      <c r="E52" s="71"/>
      <c r="F52" s="53"/>
      <c r="G52" s="53"/>
      <c r="H52" s="75"/>
    </row>
    <row r="53" spans="1:8" ht="15.75" x14ac:dyDescent="0.25">
      <c r="A53" s="53"/>
      <c r="B53" s="92"/>
      <c r="C53" s="53"/>
      <c r="D53" s="53"/>
      <c r="E53" s="71"/>
      <c r="F53" s="53"/>
      <c r="G53" s="53"/>
      <c r="H53" s="75"/>
    </row>
    <row r="54" spans="1:8" ht="15.75" x14ac:dyDescent="0.25">
      <c r="A54" s="53"/>
      <c r="B54" s="93" t="s">
        <v>148</v>
      </c>
      <c r="C54" s="77"/>
      <c r="D54" s="77"/>
      <c r="E54" s="94"/>
      <c r="F54" s="77"/>
      <c r="G54" s="77"/>
      <c r="H54" s="95"/>
    </row>
    <row r="55" spans="1:8" ht="15.75" x14ac:dyDescent="0.25">
      <c r="A55" s="53"/>
      <c r="B55" s="54"/>
      <c r="C55" s="54"/>
      <c r="D55" s="54"/>
      <c r="E55" s="53"/>
      <c r="F55" s="54"/>
      <c r="G55" s="54"/>
      <c r="H55" s="54"/>
    </row>
    <row r="56" spans="1:8" ht="15.75" x14ac:dyDescent="0.25">
      <c r="A56" s="53"/>
      <c r="B56" s="86" t="s">
        <v>149</v>
      </c>
      <c r="C56" s="87"/>
      <c r="D56" s="87" t="s">
        <v>150</v>
      </c>
      <c r="E56" s="88"/>
      <c r="F56" s="87" t="s">
        <v>117</v>
      </c>
      <c r="G56" s="87"/>
      <c r="H56" s="96" t="s">
        <v>151</v>
      </c>
    </row>
    <row r="57" spans="1:8" ht="15.75" x14ac:dyDescent="0.25">
      <c r="A57" s="53"/>
      <c r="B57" s="90"/>
      <c r="C57" s="54"/>
      <c r="D57" s="54"/>
      <c r="E57" s="53"/>
      <c r="F57" s="54"/>
      <c r="G57" s="54"/>
      <c r="H57" s="91"/>
    </row>
    <row r="58" spans="1:8" ht="15.75" x14ac:dyDescent="0.25">
      <c r="A58" s="53"/>
      <c r="B58" s="90" t="s">
        <v>152</v>
      </c>
      <c r="C58" s="53"/>
      <c r="D58" s="53"/>
      <c r="E58" s="64">
        <v>4131.5200000000004</v>
      </c>
      <c r="F58" s="53"/>
      <c r="G58" s="53"/>
      <c r="H58" s="75"/>
    </row>
    <row r="59" spans="1:8" ht="15.75" x14ac:dyDescent="0.25">
      <c r="A59" s="53"/>
      <c r="B59" s="90"/>
      <c r="C59" s="53"/>
      <c r="D59" s="53"/>
      <c r="E59" s="66"/>
      <c r="F59" s="53"/>
      <c r="G59" s="53"/>
      <c r="H59" s="75"/>
    </row>
    <row r="60" spans="1:8" ht="15.75" x14ac:dyDescent="0.25">
      <c r="A60" s="53"/>
      <c r="B60" s="92" t="s">
        <v>146</v>
      </c>
      <c r="C60" s="53"/>
      <c r="D60" s="53"/>
      <c r="E60" s="66">
        <f>D71+D73+D75+D77+D78+D79</f>
        <v>18.25</v>
      </c>
      <c r="F60" s="53"/>
      <c r="G60" s="53"/>
      <c r="H60" s="75"/>
    </row>
    <row r="61" spans="1:8" ht="15.75" x14ac:dyDescent="0.25">
      <c r="A61" s="53"/>
      <c r="B61" s="92" t="s">
        <v>121</v>
      </c>
      <c r="C61" s="53"/>
      <c r="D61" s="53"/>
      <c r="E61" s="66">
        <f>D72+D76</f>
        <v>2056.15</v>
      </c>
      <c r="F61" s="53"/>
      <c r="G61" s="53"/>
      <c r="H61" s="75"/>
    </row>
    <row r="62" spans="1:8" ht="15.75" x14ac:dyDescent="0.25">
      <c r="A62" s="53"/>
      <c r="B62" s="92"/>
      <c r="C62" s="53"/>
      <c r="D62" s="53"/>
      <c r="E62" s="66"/>
      <c r="F62" s="53"/>
      <c r="G62" s="53"/>
      <c r="H62" s="75"/>
    </row>
    <row r="63" spans="1:8" ht="15.75" x14ac:dyDescent="0.25">
      <c r="A63" s="53"/>
      <c r="B63" s="92" t="s">
        <v>147</v>
      </c>
      <c r="C63" s="53"/>
      <c r="D63" s="53"/>
      <c r="E63" s="71"/>
      <c r="F63" s="53"/>
      <c r="G63" s="53"/>
      <c r="H63" s="75"/>
    </row>
    <row r="64" spans="1:8" ht="15.75" x14ac:dyDescent="0.25">
      <c r="A64" s="53"/>
      <c r="B64" s="92" t="s">
        <v>153</v>
      </c>
      <c r="C64" s="53"/>
      <c r="D64" s="53"/>
      <c r="E64" s="71"/>
      <c r="F64" s="53"/>
      <c r="G64" s="53"/>
      <c r="H64" s="75"/>
    </row>
    <row r="65" spans="1:8" ht="15.75" x14ac:dyDescent="0.25">
      <c r="A65" s="53"/>
      <c r="B65" s="92"/>
      <c r="C65" s="53"/>
      <c r="D65" s="53"/>
      <c r="E65" s="66"/>
      <c r="F65" s="53"/>
      <c r="G65" s="53"/>
      <c r="H65" s="75"/>
    </row>
    <row r="66" spans="1:8" ht="15.75" x14ac:dyDescent="0.25">
      <c r="A66" s="53"/>
      <c r="B66" s="90" t="s">
        <v>154</v>
      </c>
      <c r="C66" s="53"/>
      <c r="D66" s="53"/>
      <c r="E66" s="64">
        <f>SUM(E58:E63)</f>
        <v>6205.92</v>
      </c>
      <c r="F66" s="53"/>
      <c r="G66" s="53"/>
      <c r="H66" s="75"/>
    </row>
    <row r="67" spans="1:8" ht="15.75" x14ac:dyDescent="0.25">
      <c r="A67" s="53"/>
      <c r="B67" s="90"/>
      <c r="C67" s="53"/>
      <c r="D67" s="53"/>
      <c r="E67" s="64"/>
      <c r="F67" s="53"/>
      <c r="G67" s="53"/>
      <c r="H67" s="75"/>
    </row>
    <row r="68" spans="1:8" ht="15.75" x14ac:dyDescent="0.25">
      <c r="A68" s="53"/>
      <c r="B68" s="90" t="s">
        <v>155</v>
      </c>
      <c r="C68" s="53"/>
      <c r="D68" s="53"/>
      <c r="E68" s="64"/>
      <c r="F68" s="53"/>
      <c r="G68" s="53"/>
      <c r="H68" s="75"/>
    </row>
    <row r="69" spans="1:8" ht="15.75" x14ac:dyDescent="0.25">
      <c r="A69" s="53"/>
      <c r="B69" s="90"/>
      <c r="C69" s="53"/>
      <c r="D69" s="53"/>
      <c r="E69" s="64"/>
      <c r="F69" s="53"/>
      <c r="G69" s="53"/>
      <c r="H69" s="75"/>
    </row>
    <row r="70" spans="1:8" ht="15.75" x14ac:dyDescent="0.25">
      <c r="A70" s="53"/>
      <c r="B70" s="97" t="s">
        <v>3</v>
      </c>
      <c r="C70" s="98" t="s">
        <v>156</v>
      </c>
      <c r="D70" s="98" t="s">
        <v>157</v>
      </c>
      <c r="E70" s="99" t="s">
        <v>33</v>
      </c>
      <c r="F70" s="53"/>
      <c r="G70" s="53"/>
      <c r="H70" s="75"/>
    </row>
    <row r="71" spans="1:8" ht="15.75" x14ac:dyDescent="0.25">
      <c r="A71" s="53"/>
      <c r="B71" s="97">
        <v>44196</v>
      </c>
      <c r="C71" s="98" t="s">
        <v>158</v>
      </c>
      <c r="D71" s="98">
        <v>3.69</v>
      </c>
      <c r="E71" s="98">
        <v>6205.92</v>
      </c>
      <c r="F71" s="53"/>
      <c r="G71" s="53"/>
      <c r="H71" s="75"/>
    </row>
    <row r="72" spans="1:8" ht="15.75" x14ac:dyDescent="0.25">
      <c r="A72" s="53"/>
      <c r="B72" s="97">
        <v>44168</v>
      </c>
      <c r="C72" s="98" t="s">
        <v>159</v>
      </c>
      <c r="D72" s="98">
        <v>56.15</v>
      </c>
      <c r="E72" s="98">
        <v>6202.23</v>
      </c>
      <c r="F72" s="53"/>
      <c r="G72" s="53"/>
      <c r="H72" s="75"/>
    </row>
    <row r="73" spans="1:8" ht="15.75" x14ac:dyDescent="0.25">
      <c r="A73" s="53"/>
      <c r="B73" s="97">
        <v>44165</v>
      </c>
      <c r="C73" s="98" t="s">
        <v>160</v>
      </c>
      <c r="D73" s="98">
        <v>3.62</v>
      </c>
      <c r="E73" s="98">
        <v>6146.08</v>
      </c>
      <c r="F73" s="53"/>
      <c r="G73" s="53"/>
      <c r="H73" s="75"/>
    </row>
    <row r="74" spans="1:8" ht="15.75" x14ac:dyDescent="0.25">
      <c r="A74" s="53"/>
      <c r="B74" s="97">
        <v>44146</v>
      </c>
      <c r="C74" s="98" t="s">
        <v>161</v>
      </c>
      <c r="D74" s="98"/>
      <c r="E74" s="98"/>
      <c r="F74" s="53"/>
      <c r="G74" s="53"/>
      <c r="H74" s="75"/>
    </row>
    <row r="75" spans="1:8" ht="15.75" x14ac:dyDescent="0.25">
      <c r="A75" s="53"/>
      <c r="B75" s="97">
        <v>44135</v>
      </c>
      <c r="C75" s="98" t="s">
        <v>162</v>
      </c>
      <c r="D75" s="98">
        <v>3.13</v>
      </c>
      <c r="E75" s="98">
        <v>6142.46</v>
      </c>
      <c r="F75" s="53"/>
      <c r="G75" s="53"/>
      <c r="H75" s="75"/>
    </row>
    <row r="76" spans="1:8" ht="15.75" x14ac:dyDescent="0.25">
      <c r="A76" s="53"/>
      <c r="B76" s="97">
        <v>44123</v>
      </c>
      <c r="C76" s="98" t="s">
        <v>163</v>
      </c>
      <c r="D76" s="98">
        <v>2000</v>
      </c>
      <c r="E76" s="98">
        <v>6139.33</v>
      </c>
      <c r="F76" s="53"/>
      <c r="G76" s="53"/>
      <c r="H76" s="75"/>
    </row>
    <row r="77" spans="1:8" ht="15.75" x14ac:dyDescent="0.25">
      <c r="A77" s="53"/>
      <c r="B77" s="97">
        <v>44104</v>
      </c>
      <c r="C77" s="98" t="s">
        <v>164</v>
      </c>
      <c r="D77" s="98">
        <v>2.5499999999999998</v>
      </c>
      <c r="E77" s="98">
        <v>4139.33</v>
      </c>
      <c r="F77" s="53"/>
      <c r="G77" s="53"/>
      <c r="H77" s="75"/>
    </row>
    <row r="78" spans="1:8" ht="15.75" x14ac:dyDescent="0.25">
      <c r="A78" s="53"/>
      <c r="B78" s="97">
        <v>44074</v>
      </c>
      <c r="C78" s="98" t="s">
        <v>165</v>
      </c>
      <c r="D78" s="98">
        <v>2.63</v>
      </c>
      <c r="E78" s="98">
        <v>4136.78</v>
      </c>
      <c r="F78" s="53"/>
      <c r="G78" s="53"/>
      <c r="H78" s="75"/>
    </row>
    <row r="79" spans="1:8" ht="15.75" x14ac:dyDescent="0.25">
      <c r="A79" s="53"/>
      <c r="B79" s="97">
        <v>44043</v>
      </c>
      <c r="C79" s="98" t="s">
        <v>165</v>
      </c>
      <c r="D79" s="98">
        <v>2.63</v>
      </c>
      <c r="E79" s="98">
        <v>4134.1499999999996</v>
      </c>
      <c r="F79" s="53"/>
      <c r="G79" s="53"/>
      <c r="H79" s="75"/>
    </row>
    <row r="80" spans="1:8" ht="15.75" x14ac:dyDescent="0.25">
      <c r="A80" s="53"/>
      <c r="B80" s="100"/>
      <c r="C80" s="77"/>
      <c r="D80" s="77"/>
      <c r="E80" s="78"/>
      <c r="F80" s="77"/>
      <c r="G80" s="77"/>
      <c r="H80" s="95"/>
    </row>
    <row r="81" spans="1:8" ht="15.75" x14ac:dyDescent="0.25">
      <c r="A81" s="53"/>
      <c r="B81" s="54"/>
      <c r="C81" s="53"/>
      <c r="D81" s="53"/>
      <c r="E81" s="64"/>
      <c r="F81" s="53"/>
      <c r="G81" s="53"/>
      <c r="H81" s="53"/>
    </row>
    <row r="82" spans="1:8" ht="15.75" x14ac:dyDescent="0.25">
      <c r="A82" s="53"/>
      <c r="B82" s="86" t="s">
        <v>149</v>
      </c>
      <c r="C82" s="87"/>
      <c r="D82" s="87" t="s">
        <v>143</v>
      </c>
      <c r="E82" s="88"/>
      <c r="F82" s="87" t="s">
        <v>117</v>
      </c>
      <c r="G82" s="87"/>
      <c r="H82" s="96" t="s">
        <v>166</v>
      </c>
    </row>
    <row r="83" spans="1:8" ht="15.75" x14ac:dyDescent="0.25">
      <c r="A83" s="53"/>
      <c r="B83" s="90"/>
      <c r="C83" s="54"/>
      <c r="D83" s="54"/>
      <c r="E83" s="53"/>
      <c r="F83" s="54"/>
      <c r="G83" s="54"/>
      <c r="H83" s="91"/>
    </row>
    <row r="84" spans="1:8" ht="15.75" x14ac:dyDescent="0.25">
      <c r="A84" s="53"/>
      <c r="B84" s="90" t="s">
        <v>167</v>
      </c>
      <c r="C84" s="53"/>
      <c r="D84" s="53"/>
      <c r="E84" s="64">
        <v>93679.53</v>
      </c>
      <c r="F84" s="53"/>
      <c r="G84" s="53"/>
      <c r="H84" s="75"/>
    </row>
    <row r="85" spans="1:8" ht="15.75" x14ac:dyDescent="0.25">
      <c r="A85" s="53"/>
      <c r="B85" s="90"/>
      <c r="C85" s="53"/>
      <c r="D85" s="53"/>
      <c r="E85" s="66"/>
      <c r="F85" s="53"/>
      <c r="G85" s="53"/>
      <c r="H85" s="75"/>
    </row>
    <row r="86" spans="1:8" ht="15.75" x14ac:dyDescent="0.25">
      <c r="A86" s="53"/>
      <c r="B86" s="92" t="s">
        <v>146</v>
      </c>
      <c r="C86" s="53"/>
      <c r="D86" s="53"/>
      <c r="E86" s="66">
        <v>826.43</v>
      </c>
      <c r="F86" s="53"/>
      <c r="G86" s="53"/>
      <c r="H86" s="75"/>
    </row>
    <row r="87" spans="1:8" ht="15.75" x14ac:dyDescent="0.25">
      <c r="A87" s="53"/>
      <c r="B87" s="92" t="s">
        <v>121</v>
      </c>
      <c r="C87" s="53"/>
      <c r="D87" s="53"/>
      <c r="E87" s="66"/>
      <c r="F87" s="53"/>
      <c r="G87" s="53"/>
      <c r="H87" s="75"/>
    </row>
    <row r="88" spans="1:8" ht="15.75" x14ac:dyDescent="0.25">
      <c r="A88" s="53"/>
      <c r="B88" s="92"/>
      <c r="C88" s="53"/>
      <c r="D88" s="53"/>
      <c r="E88" s="66"/>
      <c r="F88" s="53"/>
      <c r="G88" s="53"/>
      <c r="H88" s="75"/>
    </row>
    <row r="89" spans="1:8" ht="15.75" x14ac:dyDescent="0.25">
      <c r="A89" s="53"/>
      <c r="B89" s="92" t="s">
        <v>147</v>
      </c>
      <c r="C89" s="53"/>
      <c r="D89" s="53"/>
      <c r="E89" s="71"/>
      <c r="F89" s="53"/>
      <c r="G89" s="53"/>
      <c r="H89" s="75"/>
    </row>
    <row r="90" spans="1:8" ht="15.75" x14ac:dyDescent="0.25">
      <c r="A90" s="53"/>
      <c r="B90" s="92"/>
      <c r="C90" s="53"/>
      <c r="D90" s="53"/>
      <c r="E90" s="71"/>
      <c r="F90" s="53"/>
      <c r="G90" s="53"/>
      <c r="H90" s="75"/>
    </row>
    <row r="91" spans="1:8" ht="15.75" x14ac:dyDescent="0.25">
      <c r="A91" s="53"/>
      <c r="B91" s="93" t="s">
        <v>168</v>
      </c>
      <c r="C91" s="77"/>
      <c r="D91" s="77"/>
      <c r="E91" s="101">
        <f>SUM(E84:E90)</f>
        <v>94505.959999999992</v>
      </c>
      <c r="F91" s="77"/>
      <c r="G91" s="77"/>
      <c r="H91" s="95"/>
    </row>
    <row r="92" spans="1:8" ht="15.75" x14ac:dyDescent="0.25">
      <c r="A92" s="53"/>
      <c r="B92" s="54"/>
      <c r="C92" s="53"/>
      <c r="D92" s="53"/>
      <c r="E92" s="64"/>
      <c r="F92" s="53"/>
      <c r="G92" s="53"/>
      <c r="H92" s="53"/>
    </row>
    <row r="93" spans="1:8" ht="15.75" x14ac:dyDescent="0.25">
      <c r="A93" s="53"/>
      <c r="B93" s="86" t="s">
        <v>149</v>
      </c>
      <c r="C93" s="87"/>
      <c r="D93" s="87" t="s">
        <v>143</v>
      </c>
      <c r="E93" s="88"/>
      <c r="F93" s="87" t="s">
        <v>117</v>
      </c>
      <c r="G93" s="87"/>
      <c r="H93" s="96" t="s">
        <v>169</v>
      </c>
    </row>
    <row r="94" spans="1:8" ht="15.75" x14ac:dyDescent="0.25">
      <c r="A94" s="53"/>
      <c r="B94" s="90"/>
      <c r="C94" s="54"/>
      <c r="D94" s="54"/>
      <c r="E94" s="53"/>
      <c r="F94" s="54"/>
      <c r="G94" s="54"/>
      <c r="H94" s="91"/>
    </row>
    <row r="95" spans="1:8" ht="15.75" x14ac:dyDescent="0.25">
      <c r="A95" s="53"/>
      <c r="B95" s="90" t="s">
        <v>167</v>
      </c>
      <c r="C95" s="53"/>
      <c r="D95" s="53"/>
      <c r="E95" s="64">
        <v>7000</v>
      </c>
      <c r="F95" s="53"/>
      <c r="G95" s="53"/>
      <c r="H95" s="75"/>
    </row>
    <row r="96" spans="1:8" ht="15.75" x14ac:dyDescent="0.25">
      <c r="A96" s="53"/>
      <c r="B96" s="90"/>
      <c r="C96" s="53"/>
      <c r="D96" s="53"/>
      <c r="E96" s="66"/>
      <c r="F96" s="53"/>
      <c r="G96" s="53"/>
      <c r="H96" s="75"/>
    </row>
    <row r="97" spans="1:8" ht="15.75" x14ac:dyDescent="0.25">
      <c r="A97" s="53"/>
      <c r="B97" s="92" t="s">
        <v>146</v>
      </c>
      <c r="C97" s="53"/>
      <c r="D97" s="53"/>
      <c r="E97" s="66">
        <v>56.15</v>
      </c>
      <c r="F97" s="53"/>
      <c r="G97" s="53"/>
      <c r="H97" s="75"/>
    </row>
    <row r="98" spans="1:8" ht="15.75" x14ac:dyDescent="0.25">
      <c r="A98" s="53"/>
      <c r="B98" s="92"/>
      <c r="C98" s="53"/>
      <c r="D98" s="53"/>
      <c r="E98" s="66"/>
      <c r="F98" s="53"/>
      <c r="G98" s="53"/>
      <c r="H98" s="75"/>
    </row>
    <row r="99" spans="1:8" ht="15.75" x14ac:dyDescent="0.25">
      <c r="A99" s="53"/>
      <c r="B99" s="92" t="s">
        <v>147</v>
      </c>
      <c r="C99" s="53"/>
      <c r="D99" s="53"/>
      <c r="E99" s="71">
        <v>-56.15</v>
      </c>
      <c r="F99" s="53"/>
      <c r="G99" s="53"/>
      <c r="H99" s="75"/>
    </row>
    <row r="100" spans="1:8" ht="15.75" x14ac:dyDescent="0.25">
      <c r="A100" s="53"/>
      <c r="B100" s="92"/>
      <c r="C100" s="53"/>
      <c r="D100" s="53"/>
      <c r="E100" s="71"/>
      <c r="F100" s="53"/>
      <c r="G100" s="53"/>
      <c r="H100" s="75"/>
    </row>
    <row r="101" spans="1:8" ht="15.75" x14ac:dyDescent="0.25">
      <c r="A101" s="53"/>
      <c r="B101" s="93" t="s">
        <v>168</v>
      </c>
      <c r="C101" s="77"/>
      <c r="D101" s="77"/>
      <c r="E101" s="101">
        <f>SUM(E95:E99)</f>
        <v>7000</v>
      </c>
      <c r="F101" s="77"/>
      <c r="G101" s="77"/>
      <c r="H101" s="95"/>
    </row>
    <row r="102" spans="1:8" ht="15.75" x14ac:dyDescent="0.25">
      <c r="A102" s="53"/>
      <c r="B102" s="54"/>
      <c r="C102" s="53"/>
      <c r="D102" s="53"/>
      <c r="E102" s="64"/>
      <c r="F102" s="53"/>
      <c r="G102" s="53"/>
      <c r="H102" s="53"/>
    </row>
    <row r="103" spans="1:8" ht="15.75" x14ac:dyDescent="0.25">
      <c r="A103" s="53"/>
      <c r="B103" s="102"/>
      <c r="C103" s="88"/>
      <c r="D103" s="87" t="s">
        <v>170</v>
      </c>
      <c r="E103" s="88"/>
      <c r="F103" s="88"/>
      <c r="G103" s="88"/>
      <c r="H103" s="103"/>
    </row>
    <row r="104" spans="1:8" ht="15.75" x14ac:dyDescent="0.25">
      <c r="A104" s="53"/>
      <c r="B104" s="92"/>
      <c r="C104" s="53"/>
      <c r="D104" s="53"/>
      <c r="E104" s="53"/>
      <c r="F104" s="53"/>
      <c r="G104" s="53"/>
      <c r="H104" s="75"/>
    </row>
    <row r="105" spans="1:8" ht="15.75" x14ac:dyDescent="0.25">
      <c r="A105" s="53"/>
      <c r="B105" s="90" t="s">
        <v>152</v>
      </c>
      <c r="C105" s="53"/>
      <c r="D105" s="53"/>
      <c r="E105" s="64">
        <v>100</v>
      </c>
      <c r="F105" s="53"/>
      <c r="G105" s="53"/>
      <c r="H105" s="75"/>
    </row>
    <row r="106" spans="1:8" ht="15.75" x14ac:dyDescent="0.25">
      <c r="A106" s="53"/>
      <c r="B106" s="92"/>
      <c r="C106" s="53"/>
      <c r="D106" s="53"/>
      <c r="E106" s="66"/>
      <c r="F106" s="53"/>
      <c r="G106" s="53"/>
      <c r="H106" s="75"/>
    </row>
    <row r="107" spans="1:8" ht="15.75" x14ac:dyDescent="0.25">
      <c r="A107" s="53"/>
      <c r="B107" s="92" t="s">
        <v>121</v>
      </c>
      <c r="C107" s="53"/>
      <c r="D107" s="53"/>
      <c r="E107" s="66"/>
      <c r="F107" s="53"/>
      <c r="G107" s="53"/>
      <c r="H107" s="75"/>
    </row>
    <row r="108" spans="1:8" ht="15.75" x14ac:dyDescent="0.25">
      <c r="A108" s="53"/>
      <c r="B108" s="92"/>
      <c r="C108" s="53"/>
      <c r="D108" s="53"/>
      <c r="E108" s="66"/>
      <c r="F108" s="53"/>
      <c r="G108" s="53"/>
      <c r="H108" s="75"/>
    </row>
    <row r="109" spans="1:8" ht="15.75" x14ac:dyDescent="0.25">
      <c r="A109" s="53"/>
      <c r="B109" s="92" t="s">
        <v>171</v>
      </c>
      <c r="C109" s="53"/>
      <c r="D109" s="53"/>
      <c r="E109" s="71"/>
      <c r="F109" s="72"/>
      <c r="G109" s="53"/>
      <c r="H109" s="75"/>
    </row>
    <row r="110" spans="1:8" ht="15.75" x14ac:dyDescent="0.25">
      <c r="A110" s="53"/>
      <c r="B110" s="92" t="s">
        <v>147</v>
      </c>
      <c r="C110" s="53"/>
      <c r="D110" s="53"/>
      <c r="E110" s="71"/>
      <c r="F110" s="53"/>
      <c r="G110" s="53"/>
      <c r="H110" s="75"/>
    </row>
    <row r="111" spans="1:8" ht="15.75" x14ac:dyDescent="0.25">
      <c r="A111" s="53"/>
      <c r="B111" s="92"/>
      <c r="C111" s="53"/>
      <c r="D111" s="53"/>
      <c r="E111" s="71"/>
      <c r="F111" s="53"/>
      <c r="G111" s="53"/>
      <c r="H111" s="75"/>
    </row>
    <row r="112" spans="1:8" ht="15.75" x14ac:dyDescent="0.25">
      <c r="A112" s="53"/>
      <c r="B112" s="93" t="s">
        <v>172</v>
      </c>
      <c r="C112" s="77"/>
      <c r="D112" s="77"/>
      <c r="E112" s="94">
        <f>SUM(E105:E110)</f>
        <v>100</v>
      </c>
      <c r="F112" s="77"/>
      <c r="G112" s="77"/>
      <c r="H112" s="95"/>
    </row>
    <row r="113" spans="1:8" ht="15.75" x14ac:dyDescent="0.25">
      <c r="A113" s="53"/>
      <c r="B113" s="53"/>
      <c r="C113" s="53"/>
      <c r="D113" s="53"/>
      <c r="E113" s="53"/>
      <c r="F113" s="53"/>
      <c r="G113" s="53"/>
      <c r="H113" s="53"/>
    </row>
    <row r="114" spans="1:8" ht="15.75" x14ac:dyDescent="0.25">
      <c r="A114" s="53"/>
      <c r="B114" s="58" t="s">
        <v>173</v>
      </c>
      <c r="C114" s="60"/>
      <c r="D114" s="60"/>
      <c r="E114" s="104"/>
      <c r="F114" s="53"/>
      <c r="G114" s="53"/>
      <c r="H114" s="53"/>
    </row>
    <row r="115" spans="1:8" ht="15.75" x14ac:dyDescent="0.25">
      <c r="A115" s="53"/>
      <c r="B115" s="62"/>
      <c r="C115" s="54"/>
      <c r="D115" s="54" t="s">
        <v>174</v>
      </c>
      <c r="E115" s="63" t="s">
        <v>35</v>
      </c>
      <c r="F115" s="53"/>
      <c r="G115" s="53"/>
      <c r="H115" s="53"/>
    </row>
    <row r="116" spans="1:8" ht="15.75" x14ac:dyDescent="0.25">
      <c r="A116" s="53"/>
      <c r="B116" s="105">
        <v>1</v>
      </c>
      <c r="C116" s="53" t="s">
        <v>175</v>
      </c>
      <c r="D116" s="53"/>
      <c r="E116" s="69">
        <f>E112</f>
        <v>100</v>
      </c>
      <c r="F116" s="53"/>
      <c r="G116" s="53"/>
      <c r="H116" s="66"/>
    </row>
    <row r="117" spans="1:8" ht="15.75" x14ac:dyDescent="0.25">
      <c r="A117" s="53"/>
      <c r="B117" s="105">
        <v>2</v>
      </c>
      <c r="C117" s="53" t="s">
        <v>176</v>
      </c>
      <c r="D117" s="53" t="s">
        <v>118</v>
      </c>
      <c r="E117" s="69">
        <v>5398.02</v>
      </c>
      <c r="F117" s="53"/>
      <c r="G117" s="66"/>
      <c r="H117" s="66"/>
    </row>
    <row r="118" spans="1:8" ht="15.75" x14ac:dyDescent="0.25">
      <c r="A118" s="53"/>
      <c r="B118" s="105">
        <v>3</v>
      </c>
      <c r="C118" s="53" t="s">
        <v>177</v>
      </c>
      <c r="D118" s="53" t="s">
        <v>166</v>
      </c>
      <c r="E118" s="69">
        <f>E91</f>
        <v>94505.959999999992</v>
      </c>
      <c r="F118" s="53"/>
      <c r="G118" s="53"/>
      <c r="H118" s="66"/>
    </row>
    <row r="119" spans="1:8" ht="15.75" x14ac:dyDescent="0.25">
      <c r="A119" s="53"/>
      <c r="B119" s="105">
        <v>4</v>
      </c>
      <c r="C119" s="53" t="s">
        <v>178</v>
      </c>
      <c r="D119" s="53" t="s">
        <v>151</v>
      </c>
      <c r="E119" s="69">
        <f>E66</f>
        <v>6205.92</v>
      </c>
      <c r="F119" s="53"/>
      <c r="G119" s="53"/>
      <c r="H119" s="66"/>
    </row>
    <row r="120" spans="1:8" ht="15.75" x14ac:dyDescent="0.25">
      <c r="A120" s="53"/>
      <c r="B120" s="105">
        <v>5</v>
      </c>
      <c r="C120" s="53" t="s">
        <v>177</v>
      </c>
      <c r="D120" s="53" t="s">
        <v>169</v>
      </c>
      <c r="E120" s="69">
        <f>E101</f>
        <v>7000</v>
      </c>
      <c r="F120" s="53"/>
      <c r="G120" s="53"/>
      <c r="H120" s="66"/>
    </row>
    <row r="121" spans="1:8" ht="15.75" x14ac:dyDescent="0.25">
      <c r="A121" s="53"/>
      <c r="B121" s="105">
        <v>5</v>
      </c>
      <c r="C121" s="53" t="s">
        <v>179</v>
      </c>
      <c r="D121" s="53"/>
      <c r="E121" s="69">
        <f>E37</f>
        <v>0</v>
      </c>
      <c r="F121" s="53"/>
      <c r="G121" s="53"/>
      <c r="H121" s="66"/>
    </row>
    <row r="122" spans="1:8" ht="15.75" x14ac:dyDescent="0.25">
      <c r="A122" s="53"/>
      <c r="B122" s="76"/>
      <c r="C122" s="77"/>
      <c r="D122" s="77"/>
      <c r="E122" s="106"/>
      <c r="F122" s="53"/>
      <c r="G122" s="53"/>
      <c r="H122" s="66"/>
    </row>
    <row r="123" spans="1:8" ht="16.5" thickBot="1" x14ac:dyDescent="0.3">
      <c r="A123" s="53"/>
      <c r="B123" s="107"/>
      <c r="C123" s="108" t="s">
        <v>180</v>
      </c>
      <c r="D123" s="108"/>
      <c r="E123" s="109">
        <f>SUM(E116:E121)</f>
        <v>113209.9</v>
      </c>
      <c r="F123" s="53"/>
      <c r="G123" s="53"/>
      <c r="H123" s="53"/>
    </row>
    <row r="124" spans="1:8" ht="16.5" thickTop="1" x14ac:dyDescent="0.25">
      <c r="A124" s="53"/>
      <c r="B124" s="110"/>
      <c r="C124" s="83"/>
      <c r="D124" s="83"/>
      <c r="E124" s="85"/>
      <c r="F124" s="53"/>
      <c r="G124" s="53"/>
      <c r="H124" s="53"/>
    </row>
    <row r="125" spans="1:8" ht="15.75" x14ac:dyDescent="0.25">
      <c r="A125" s="53"/>
      <c r="B125" s="53"/>
      <c r="C125" s="53"/>
      <c r="D125" s="53"/>
      <c r="E125" s="53"/>
      <c r="F125" s="53"/>
      <c r="G125" s="53"/>
      <c r="H125" s="53"/>
    </row>
    <row r="126" spans="1:8" ht="15.75" x14ac:dyDescent="0.25">
      <c r="A126" s="53"/>
      <c r="B126" s="53"/>
      <c r="C126" s="53"/>
      <c r="D126" s="53"/>
      <c r="E126" s="53"/>
      <c r="F126" s="53"/>
      <c r="G126" s="53"/>
      <c r="H126" s="53"/>
    </row>
    <row r="127" spans="1:8" ht="15.75" x14ac:dyDescent="0.25">
      <c r="A127" s="53"/>
      <c r="B127" s="53"/>
      <c r="C127" s="53"/>
      <c r="D127" s="53"/>
      <c r="E127" s="53"/>
      <c r="F127" s="53"/>
      <c r="G127" s="53"/>
      <c r="H127" s="53"/>
    </row>
    <row r="128" spans="1:8" ht="15.75" x14ac:dyDescent="0.25">
      <c r="A128" s="53"/>
      <c r="B128" s="53"/>
      <c r="C128" s="53"/>
      <c r="D128" s="53"/>
      <c r="E128" s="53"/>
      <c r="F128" s="53"/>
      <c r="G128" s="53"/>
      <c r="H128" s="53"/>
    </row>
  </sheetData>
  <mergeCells count="3">
    <mergeCell ref="B3:H3"/>
    <mergeCell ref="B4:H4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Bank Jan-Dec21</vt:lpstr>
      <vt:lpstr>StGeorge</vt:lpstr>
      <vt:lpstr>Cash</vt:lpstr>
      <vt:lpstr>Transactions</vt:lpstr>
      <vt:lpstr>Cash deposit</vt:lpstr>
      <vt:lpstr>Total</vt:lpstr>
      <vt:lpstr>TOTAL monthly</vt:lpstr>
      <vt:lpstr>Bank Jul-Dec20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Antonova</dc:creator>
  <cp:lastModifiedBy>Nadia Antonova</cp:lastModifiedBy>
  <cp:lastPrinted>2022-07-05T08:12:34Z</cp:lastPrinted>
  <dcterms:created xsi:type="dcterms:W3CDTF">2021-11-12T06:34:26Z</dcterms:created>
  <dcterms:modified xsi:type="dcterms:W3CDTF">2022-07-06T06:47:39Z</dcterms:modified>
</cp:coreProperties>
</file>