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ial\Cashbook 2021-22\Huon Fm audit 2021-22(604),xlsx\"/>
    </mc:Choice>
  </mc:AlternateContent>
  <xr:revisionPtr revIDLastSave="0" documentId="13_ncr:1_{8821802E-6D44-4A84-A942-78EAA4EE4DDA}" xr6:coauthVersionLast="45" xr6:coauthVersionMax="45" xr10:uidLastSave="{00000000-0000-0000-0000-000000000000}"/>
  <bookViews>
    <workbookView xWindow="-120" yWindow="510" windowWidth="20730" windowHeight="10530" firstSheet="7" activeTab="9" xr2:uid="{00000000-000D-0000-FFFF-FFFF00000000}"/>
  </bookViews>
  <sheets>
    <sheet name="Report" sheetId="1" r:id="rId1"/>
    <sheet name="pl" sheetId="2" r:id="rId2"/>
    <sheet name="ob" sheetId="5" r:id="rId3"/>
    <sheet name="pao" sheetId="6" r:id="rId4"/>
    <sheet name="CF=" sheetId="12" r:id="rId5"/>
    <sheet name="CE" sheetId="13" r:id="rId6"/>
    <sheet name="Reconciliation" sheetId="20" r:id="rId7"/>
    <sheet name="gen receipts 2021" sheetId="14" r:id="rId8"/>
    <sheet name="gen payments " sheetId="21" r:id="rId9"/>
    <sheet name="gen payments 2021" sheetId="15" r:id="rId10"/>
    <sheet name="3 months reportr" sheetId="22" r:id="rId11"/>
    <sheet name="FR Receipts" sheetId="16" r:id="rId12"/>
    <sheet name="FR Payments" sheetId="17" r:id="rId13"/>
    <sheet name="Grants Receipts" sheetId="18" r:id="rId14"/>
    <sheet name="Grants Payments" sheetId="1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6" i="14" l="1"/>
  <c r="K136" i="14"/>
  <c r="F136" i="14"/>
  <c r="I136" i="14"/>
  <c r="AC87" i="15"/>
  <c r="AC100" i="15"/>
  <c r="AC99" i="15"/>
  <c r="AC98" i="15"/>
  <c r="AC97" i="15"/>
  <c r="AC96" i="15"/>
  <c r="AD96" i="15" s="1"/>
  <c r="AC95" i="15"/>
  <c r="AC94" i="15"/>
  <c r="AC93" i="15"/>
  <c r="AC92" i="15"/>
  <c r="AC91" i="15"/>
  <c r="AC90" i="15"/>
  <c r="AC89" i="15"/>
  <c r="AC88" i="15"/>
  <c r="V101" i="15"/>
  <c r="W101" i="15"/>
  <c r="Y101" i="15"/>
  <c r="Z101" i="15"/>
  <c r="AD98" i="15"/>
  <c r="D101" i="15"/>
  <c r="AB101" i="15"/>
  <c r="R101" i="15"/>
  <c r="P101" i="15"/>
  <c r="N101" i="15"/>
  <c r="K101" i="15"/>
  <c r="F101" i="15"/>
  <c r="E101" i="15"/>
  <c r="E136" i="14"/>
  <c r="Q134" i="14"/>
  <c r="Q133" i="14"/>
  <c r="Q132" i="14"/>
  <c r="AC101" i="15" l="1"/>
  <c r="O136" i="14"/>
  <c r="H136" i="14"/>
  <c r="D6" i="19" l="1"/>
  <c r="P5" i="19"/>
  <c r="P4" i="19"/>
  <c r="H14" i="19"/>
  <c r="D29" i="22" l="1"/>
  <c r="S95" i="14"/>
  <c r="N102" i="14"/>
  <c r="L102" i="14"/>
  <c r="F102" i="14"/>
  <c r="D19" i="22"/>
  <c r="W78" i="15" l="1"/>
  <c r="R78" i="15"/>
  <c r="P78" i="15"/>
  <c r="O78" i="15"/>
  <c r="N78" i="15"/>
  <c r="K78" i="15"/>
  <c r="F78" i="15"/>
  <c r="D78" i="15"/>
  <c r="AD77" i="15"/>
  <c r="AD76" i="15"/>
  <c r="AD75" i="15"/>
  <c r="Q110" i="14"/>
  <c r="Q101" i="14"/>
  <c r="R101" i="14" s="1"/>
  <c r="Q100" i="14"/>
  <c r="R100" i="14" s="1"/>
  <c r="R58" i="15" l="1"/>
  <c r="R60" i="15" s="1"/>
  <c r="Q58" i="15"/>
  <c r="P58" i="15"/>
  <c r="P60" i="15" s="1"/>
  <c r="O60" i="15"/>
  <c r="K58" i="15"/>
  <c r="K60" i="15" s="1"/>
  <c r="AB60" i="15"/>
  <c r="W60" i="15"/>
  <c r="V60" i="15"/>
  <c r="U60" i="15"/>
  <c r="T60" i="15"/>
  <c r="S60" i="15"/>
  <c r="N60" i="15"/>
  <c r="M60" i="15"/>
  <c r="H60" i="15"/>
  <c r="AC33" i="15"/>
  <c r="S27" i="15"/>
  <c r="P37" i="15"/>
  <c r="O37" i="15"/>
  <c r="U22" i="15"/>
  <c r="R22" i="15"/>
  <c r="O22" i="15"/>
  <c r="Q90" i="14" l="1"/>
  <c r="F36" i="14"/>
  <c r="K36" i="14" l="1"/>
  <c r="H87" i="14"/>
  <c r="P36" i="14"/>
  <c r="M36" i="14"/>
  <c r="K87" i="14"/>
  <c r="N36" i="14"/>
  <c r="O36" i="14"/>
  <c r="Q87" i="14" l="1"/>
  <c r="AB22" i="15"/>
  <c r="W22" i="15"/>
  <c r="N22" i="15"/>
  <c r="K22" i="15"/>
  <c r="F22" i="15"/>
  <c r="R37" i="15"/>
  <c r="Q37" i="15"/>
  <c r="K37" i="15"/>
  <c r="F37" i="15"/>
  <c r="AC22" i="15" l="1"/>
  <c r="AC37" i="15"/>
  <c r="N65" i="14"/>
  <c r="N88" i="14" s="1"/>
  <c r="L65" i="14"/>
  <c r="K65" i="14"/>
  <c r="I65" i="14"/>
  <c r="H65" i="14"/>
  <c r="H88" i="14" s="1"/>
  <c r="Q88" i="14" s="1"/>
  <c r="F65" i="14"/>
  <c r="O65" i="14" l="1"/>
  <c r="D57" i="15"/>
  <c r="D60" i="15" s="1"/>
  <c r="AB56" i="15"/>
  <c r="D25" i="21"/>
  <c r="AB24" i="21"/>
  <c r="AD4" i="21"/>
  <c r="AA4" i="21"/>
  <c r="Z4" i="21"/>
  <c r="Y4" i="21"/>
  <c r="X4" i="21"/>
  <c r="V4" i="21"/>
  <c r="T4" i="21"/>
  <c r="S4" i="21"/>
  <c r="Q4" i="21"/>
  <c r="M4" i="21"/>
  <c r="L4" i="21"/>
  <c r="J4" i="21"/>
  <c r="I4" i="21"/>
  <c r="H4" i="21"/>
  <c r="G4" i="21"/>
  <c r="AD6" i="15" l="1"/>
  <c r="AD7" i="15"/>
  <c r="AD9" i="15"/>
  <c r="AD10" i="15"/>
  <c r="AD11" i="15"/>
  <c r="AD12" i="15"/>
  <c r="AD13" i="15"/>
  <c r="AD14" i="15"/>
  <c r="AD15" i="15"/>
  <c r="AD16" i="15"/>
  <c r="AD17" i="15"/>
  <c r="AD18" i="15"/>
  <c r="AD19" i="15"/>
  <c r="AD5" i="15"/>
  <c r="E12" i="14" l="1"/>
  <c r="E10" i="14"/>
  <c r="E11" i="14"/>
  <c r="C48" i="2" l="1"/>
  <c r="D208" i="19" l="1"/>
  <c r="D207" i="19"/>
  <c r="D206" i="19"/>
  <c r="D205" i="19"/>
  <c r="D204" i="19"/>
  <c r="D203" i="19"/>
  <c r="D202" i="19"/>
  <c r="D201" i="19"/>
  <c r="D200" i="19"/>
  <c r="D199" i="19"/>
  <c r="D198" i="19"/>
  <c r="D197" i="19"/>
  <c r="D196" i="19"/>
  <c r="D195" i="19"/>
  <c r="D194" i="19"/>
  <c r="D193" i="19"/>
  <c r="D192" i="19"/>
  <c r="D191" i="19"/>
  <c r="D190" i="19"/>
  <c r="D189" i="19"/>
  <c r="D188" i="19"/>
  <c r="D187" i="19"/>
  <c r="D186" i="19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D173" i="19"/>
  <c r="D172" i="19"/>
  <c r="D171" i="19"/>
  <c r="D170" i="19"/>
  <c r="D169" i="19"/>
  <c r="D168" i="19"/>
  <c r="D167" i="19"/>
  <c r="D166" i="19"/>
  <c r="D165" i="19"/>
  <c r="D164" i="19"/>
  <c r="D163" i="19"/>
  <c r="D162" i="19"/>
  <c r="D161" i="19"/>
  <c r="D160" i="19"/>
  <c r="D159" i="19"/>
  <c r="D158" i="19"/>
  <c r="D157" i="19"/>
  <c r="D156" i="19"/>
  <c r="D155" i="19"/>
  <c r="D154" i="19"/>
  <c r="D153" i="19"/>
  <c r="D152" i="19"/>
  <c r="D151" i="19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7" i="19"/>
  <c r="N4" i="19"/>
  <c r="M4" i="19"/>
  <c r="L4" i="19"/>
  <c r="K4" i="19"/>
  <c r="J4" i="19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J4" i="17"/>
  <c r="I4" i="17"/>
  <c r="H4" i="17"/>
  <c r="G4" i="17"/>
  <c r="F4" i="17"/>
  <c r="E4" i="17"/>
  <c r="P4" i="16"/>
  <c r="E7" i="18"/>
  <c r="E6" i="18"/>
  <c r="E5" i="18"/>
  <c r="O4" i="18"/>
  <c r="N4" i="18"/>
  <c r="M4" i="18"/>
  <c r="L4" i="18"/>
  <c r="K4" i="18"/>
  <c r="I4" i="18"/>
  <c r="G4" i="18"/>
  <c r="E28" i="16"/>
  <c r="Q28" i="16" s="1"/>
  <c r="E27" i="16"/>
  <c r="Q27" i="16" s="1"/>
  <c r="E26" i="16"/>
  <c r="E25" i="16"/>
  <c r="E24" i="16"/>
  <c r="Q24" i="16" s="1"/>
  <c r="E23" i="16"/>
  <c r="E22" i="16"/>
  <c r="E21" i="16"/>
  <c r="Q21" i="16" s="1"/>
  <c r="E20" i="16"/>
  <c r="E19" i="16"/>
  <c r="Q19" i="16" s="1"/>
  <c r="E18" i="16"/>
  <c r="Q18" i="16" s="1"/>
  <c r="E17" i="16"/>
  <c r="E16" i="16"/>
  <c r="Q16" i="16" s="1"/>
  <c r="E15" i="16"/>
  <c r="Q15" i="16" s="1"/>
  <c r="E14" i="16"/>
  <c r="Q14" i="16" s="1"/>
  <c r="E13" i="16"/>
  <c r="E12" i="16"/>
  <c r="E11" i="16"/>
  <c r="Q11" i="16" s="1"/>
  <c r="E10" i="16"/>
  <c r="Q10" i="16" s="1"/>
  <c r="E9" i="16"/>
  <c r="Q9" i="16" s="1"/>
  <c r="E8" i="16"/>
  <c r="E7" i="16"/>
  <c r="E6" i="16"/>
  <c r="E5" i="16"/>
  <c r="Q5" i="16" s="1"/>
  <c r="O4" i="16"/>
  <c r="N4" i="16"/>
  <c r="M4" i="16"/>
  <c r="L4" i="16"/>
  <c r="K4" i="16"/>
  <c r="J4" i="16"/>
  <c r="I4" i="16"/>
  <c r="H4" i="16"/>
  <c r="G4" i="16"/>
  <c r="F4" i="16"/>
  <c r="A1" i="5"/>
  <c r="Q7" i="18" l="1"/>
  <c r="Q6" i="18"/>
  <c r="Q5" i="18"/>
  <c r="Q26" i="16"/>
  <c r="Q25" i="16"/>
  <c r="Q23" i="16"/>
  <c r="Q22" i="16"/>
  <c r="Q17" i="16"/>
  <c r="Q13" i="16"/>
  <c r="Q7" i="16"/>
  <c r="Q20" i="16"/>
  <c r="Q8" i="16"/>
  <c r="Q12" i="16"/>
  <c r="E4" i="18"/>
  <c r="Q6" i="16"/>
  <c r="C31" i="2"/>
  <c r="F4" i="15"/>
  <c r="C27" i="2" s="1"/>
  <c r="G4" i="15"/>
  <c r="C24" i="2" s="1"/>
  <c r="H4" i="15"/>
  <c r="C25" i="2" s="1"/>
  <c r="I4" i="15"/>
  <c r="C26" i="2" s="1"/>
  <c r="J4" i="15"/>
  <c r="C28" i="2" s="1"/>
  <c r="K4" i="15"/>
  <c r="C29" i="2" s="1"/>
  <c r="L4" i="15"/>
  <c r="M4" i="15"/>
  <c r="N4" i="15"/>
  <c r="O4" i="15"/>
  <c r="C33" i="2" s="1"/>
  <c r="P4" i="15"/>
  <c r="Q4" i="15"/>
  <c r="C36" i="2"/>
  <c r="T4" i="15"/>
  <c r="U4" i="15"/>
  <c r="C37" i="2" s="1"/>
  <c r="V4" i="15"/>
  <c r="C39" i="2" s="1"/>
  <c r="W4" i="15"/>
  <c r="C40" i="2" s="1"/>
  <c r="X4" i="15"/>
  <c r="C42" i="2" s="1"/>
  <c r="Y4" i="15"/>
  <c r="C38" i="2" s="1"/>
  <c r="Z4" i="15"/>
  <c r="AA4" i="15"/>
  <c r="AB4" i="15"/>
  <c r="C41" i="2" s="1"/>
  <c r="D8" i="15"/>
  <c r="AD20" i="15"/>
  <c r="AD28" i="15"/>
  <c r="AD29" i="15"/>
  <c r="AD30" i="15"/>
  <c r="AD31" i="15"/>
  <c r="AD32" i="15"/>
  <c r="D34" i="15"/>
  <c r="D35" i="15"/>
  <c r="AD35" i="15" s="1"/>
  <c r="D36" i="15"/>
  <c r="AD36" i="15" s="1"/>
  <c r="AD66" i="15"/>
  <c r="AD67" i="15"/>
  <c r="AD68" i="15"/>
  <c r="AD69" i="15"/>
  <c r="AD70" i="15"/>
  <c r="AD71" i="15"/>
  <c r="AD72" i="15"/>
  <c r="AD73" i="15"/>
  <c r="AD74" i="15"/>
  <c r="AD86" i="15"/>
  <c r="AD87" i="15"/>
  <c r="AD88" i="15"/>
  <c r="AD89" i="15"/>
  <c r="AD90" i="15"/>
  <c r="AD91" i="15"/>
  <c r="AD92" i="15"/>
  <c r="AD93" i="15"/>
  <c r="AD94" i="15"/>
  <c r="AD95" i="15"/>
  <c r="AD97" i="15"/>
  <c r="AD99" i="15"/>
  <c r="AD100" i="15"/>
  <c r="AD101" i="15"/>
  <c r="AD105" i="15"/>
  <c r="AD106" i="15"/>
  <c r="AD107" i="15"/>
  <c r="AD108" i="15"/>
  <c r="AD109" i="15"/>
  <c r="AD110" i="15"/>
  <c r="AD111" i="15"/>
  <c r="AD112" i="15"/>
  <c r="AD113" i="15"/>
  <c r="D114" i="15"/>
  <c r="AD114" i="15" s="1"/>
  <c r="D115" i="15"/>
  <c r="AD115" i="15" s="1"/>
  <c r="D116" i="15"/>
  <c r="AD116" i="15" s="1"/>
  <c r="D117" i="15"/>
  <c r="AD117" i="15" s="1"/>
  <c r="D118" i="15"/>
  <c r="AD118" i="15" s="1"/>
  <c r="D119" i="15"/>
  <c r="AD119" i="15" s="1"/>
  <c r="D120" i="15"/>
  <c r="AD120" i="15" s="1"/>
  <c r="D121" i="15"/>
  <c r="AD121" i="15" s="1"/>
  <c r="D122" i="15"/>
  <c r="AD122" i="15" s="1"/>
  <c r="D123" i="15"/>
  <c r="AD123" i="15" s="1"/>
  <c r="D124" i="15"/>
  <c r="AD124" i="15" s="1"/>
  <c r="D125" i="15"/>
  <c r="AD125" i="15" s="1"/>
  <c r="D126" i="15"/>
  <c r="AD126" i="15" s="1"/>
  <c r="D127" i="15"/>
  <c r="AD127" i="15" s="1"/>
  <c r="D128" i="15"/>
  <c r="AD128" i="15" s="1"/>
  <c r="D129" i="15"/>
  <c r="AD129" i="15" s="1"/>
  <c r="D130" i="15"/>
  <c r="AD130" i="15" s="1"/>
  <c r="D131" i="15"/>
  <c r="AD131" i="15" s="1"/>
  <c r="D132" i="15"/>
  <c r="AD132" i="15" s="1"/>
  <c r="D133" i="15"/>
  <c r="AD133" i="15" s="1"/>
  <c r="D134" i="15"/>
  <c r="AD134" i="15" s="1"/>
  <c r="D135" i="15"/>
  <c r="AD135" i="15" s="1"/>
  <c r="D136" i="15"/>
  <c r="AD136" i="15" s="1"/>
  <c r="D137" i="15"/>
  <c r="AD137" i="15" s="1"/>
  <c r="D138" i="15"/>
  <c r="AD138" i="15" s="1"/>
  <c r="D139" i="15"/>
  <c r="AD139" i="15" s="1"/>
  <c r="D140" i="15"/>
  <c r="AD140" i="15" s="1"/>
  <c r="D141" i="15"/>
  <c r="AD141" i="15" s="1"/>
  <c r="D142" i="15"/>
  <c r="AD142" i="15" s="1"/>
  <c r="D143" i="15"/>
  <c r="AD143" i="15" s="1"/>
  <c r="D144" i="15"/>
  <c r="AD144" i="15" s="1"/>
  <c r="D145" i="15"/>
  <c r="AD145" i="15" s="1"/>
  <c r="D146" i="15"/>
  <c r="AD146" i="15" s="1"/>
  <c r="D147" i="15"/>
  <c r="AD147" i="15" s="1"/>
  <c r="D148" i="15"/>
  <c r="AD148" i="15" s="1"/>
  <c r="D149" i="15"/>
  <c r="AD149" i="15" s="1"/>
  <c r="D150" i="15"/>
  <c r="AD150" i="15" s="1"/>
  <c r="D151" i="15"/>
  <c r="AD151" i="15" s="1"/>
  <c r="D152" i="15"/>
  <c r="AD152" i="15" s="1"/>
  <c r="D153" i="15"/>
  <c r="AD153" i="15" s="1"/>
  <c r="D154" i="15"/>
  <c r="AD154" i="15" s="1"/>
  <c r="D155" i="15"/>
  <c r="AD155" i="15" s="1"/>
  <c r="D156" i="15"/>
  <c r="AD156" i="15" s="1"/>
  <c r="D157" i="15"/>
  <c r="AD157" i="15" s="1"/>
  <c r="D158" i="15"/>
  <c r="AD158" i="15" s="1"/>
  <c r="D159" i="15"/>
  <c r="AD159" i="15" s="1"/>
  <c r="D160" i="15"/>
  <c r="AD160" i="15" s="1"/>
  <c r="D161" i="15"/>
  <c r="AD161" i="15" s="1"/>
  <c r="D162" i="15"/>
  <c r="AD162" i="15" s="1"/>
  <c r="D163" i="15"/>
  <c r="AD163" i="15" s="1"/>
  <c r="D164" i="15"/>
  <c r="AD164" i="15" s="1"/>
  <c r="D165" i="15"/>
  <c r="AD165" i="15" s="1"/>
  <c r="D166" i="15"/>
  <c r="AD166" i="15" s="1"/>
  <c r="D167" i="15"/>
  <c r="AD167" i="15" s="1"/>
  <c r="D168" i="15"/>
  <c r="AD168" i="15" s="1"/>
  <c r="D169" i="15"/>
  <c r="AD169" i="15" s="1"/>
  <c r="D170" i="15"/>
  <c r="AD170" i="15" s="1"/>
  <c r="D171" i="15"/>
  <c r="AD171" i="15" s="1"/>
  <c r="D172" i="15"/>
  <c r="AD172" i="15" s="1"/>
  <c r="D173" i="15"/>
  <c r="AD173" i="15" s="1"/>
  <c r="D174" i="15"/>
  <c r="AD174" i="15" s="1"/>
  <c r="D175" i="15"/>
  <c r="AD175" i="15" s="1"/>
  <c r="D176" i="15"/>
  <c r="AD176" i="15" s="1"/>
  <c r="D177" i="15"/>
  <c r="AD177" i="15" s="1"/>
  <c r="D178" i="15"/>
  <c r="AD178" i="15" s="1"/>
  <c r="D179" i="15"/>
  <c r="AD179" i="15" s="1"/>
  <c r="D180" i="15"/>
  <c r="AD180" i="15" s="1"/>
  <c r="D181" i="15"/>
  <c r="AD181" i="15" s="1"/>
  <c r="D182" i="15"/>
  <c r="AD182" i="15" s="1"/>
  <c r="D183" i="15"/>
  <c r="AD183" i="15" s="1"/>
  <c r="D184" i="15"/>
  <c r="AD184" i="15" s="1"/>
  <c r="D185" i="15"/>
  <c r="AD185" i="15" s="1"/>
  <c r="D186" i="15"/>
  <c r="AD186" i="15" s="1"/>
  <c r="D187" i="15"/>
  <c r="AD187" i="15" s="1"/>
  <c r="D188" i="15"/>
  <c r="AD188" i="15" s="1"/>
  <c r="D189" i="15"/>
  <c r="AD189" i="15" s="1"/>
  <c r="D190" i="15"/>
  <c r="AD190" i="15" s="1"/>
  <c r="D191" i="15"/>
  <c r="AD191" i="15" s="1"/>
  <c r="D192" i="15"/>
  <c r="AD192" i="15" s="1"/>
  <c r="D193" i="15"/>
  <c r="AD193" i="15" s="1"/>
  <c r="D194" i="15"/>
  <c r="AD194" i="15" s="1"/>
  <c r="D195" i="15"/>
  <c r="AD195" i="15" s="1"/>
  <c r="D196" i="15"/>
  <c r="AD196" i="15" s="1"/>
  <c r="D197" i="15"/>
  <c r="AD197" i="15" s="1"/>
  <c r="D198" i="15"/>
  <c r="AD198" i="15" s="1"/>
  <c r="D199" i="15"/>
  <c r="AD199" i="15" s="1"/>
  <c r="D200" i="15"/>
  <c r="AD200" i="15" s="1"/>
  <c r="D201" i="15"/>
  <c r="AD201" i="15" s="1"/>
  <c r="D202" i="15"/>
  <c r="AD202" i="15" s="1"/>
  <c r="D203" i="15"/>
  <c r="AD203" i="15" s="1"/>
  <c r="D204" i="15"/>
  <c r="AD204" i="15" s="1"/>
  <c r="D205" i="15"/>
  <c r="AD205" i="15" s="1"/>
  <c r="D206" i="15"/>
  <c r="AD206" i="15" s="1"/>
  <c r="D207" i="15"/>
  <c r="AD207" i="15" s="1"/>
  <c r="D208" i="15"/>
  <c r="AD208" i="15" s="1"/>
  <c r="D209" i="15"/>
  <c r="AD209" i="15" s="1"/>
  <c r="D210" i="15"/>
  <c r="AD210" i="15" s="1"/>
  <c r="D211" i="15"/>
  <c r="AD211" i="15" s="1"/>
  <c r="D212" i="15"/>
  <c r="AD212" i="15" s="1"/>
  <c r="D213" i="15"/>
  <c r="AD213" i="15" s="1"/>
  <c r="D214" i="15"/>
  <c r="AD214" i="15" s="1"/>
  <c r="D215" i="15"/>
  <c r="AD215" i="15" s="1"/>
  <c r="D216" i="15"/>
  <c r="AD216" i="15" s="1"/>
  <c r="D217" i="15"/>
  <c r="AD217" i="15" s="1"/>
  <c r="D218" i="15"/>
  <c r="AD218" i="15" s="1"/>
  <c r="D219" i="15"/>
  <c r="AD219" i="15" s="1"/>
  <c r="D220" i="15"/>
  <c r="AD220" i="15" s="1"/>
  <c r="D221" i="15"/>
  <c r="AD221" i="15" s="1"/>
  <c r="D222" i="15"/>
  <c r="AD222" i="15" s="1"/>
  <c r="D223" i="15"/>
  <c r="AD223" i="15" s="1"/>
  <c r="D224" i="15"/>
  <c r="AD224" i="15" s="1"/>
  <c r="D225" i="15"/>
  <c r="AD225" i="15" s="1"/>
  <c r="D226" i="15"/>
  <c r="AD226" i="15" s="1"/>
  <c r="D227" i="15"/>
  <c r="AD227" i="15" s="1"/>
  <c r="D228" i="15"/>
  <c r="AD228" i="15" s="1"/>
  <c r="D229" i="15"/>
  <c r="AD229" i="15" s="1"/>
  <c r="E7" i="14"/>
  <c r="E8" i="14"/>
  <c r="Q8" i="14" s="1"/>
  <c r="E9" i="14"/>
  <c r="Q9" i="14" s="1"/>
  <c r="Q10" i="14"/>
  <c r="Q11" i="14"/>
  <c r="Q12" i="14"/>
  <c r="E13" i="14"/>
  <c r="Q13" i="14" s="1"/>
  <c r="E14" i="14"/>
  <c r="Q14" i="14" s="1"/>
  <c r="E15" i="14"/>
  <c r="Q15" i="14" s="1"/>
  <c r="E16" i="14"/>
  <c r="Q16" i="14" s="1"/>
  <c r="E17" i="14"/>
  <c r="Q17" i="14" s="1"/>
  <c r="E18" i="14"/>
  <c r="Q18" i="14" s="1"/>
  <c r="E19" i="14"/>
  <c r="Q19" i="14" s="1"/>
  <c r="E20" i="14"/>
  <c r="Q20" i="14" s="1"/>
  <c r="E21" i="14"/>
  <c r="Q21" i="14" s="1"/>
  <c r="E22" i="14"/>
  <c r="Q22" i="14" s="1"/>
  <c r="E23" i="14"/>
  <c r="Q23" i="14" s="1"/>
  <c r="E24" i="14"/>
  <c r="Q24" i="14" s="1"/>
  <c r="E25" i="14"/>
  <c r="Q25" i="14" s="1"/>
  <c r="E26" i="14"/>
  <c r="Q26" i="14" s="1"/>
  <c r="E27" i="14"/>
  <c r="Q27" i="14" s="1"/>
  <c r="E28" i="14"/>
  <c r="Q28" i="14" s="1"/>
  <c r="E29" i="14"/>
  <c r="Q29" i="14" s="1"/>
  <c r="E30" i="14"/>
  <c r="Q30" i="14" s="1"/>
  <c r="E31" i="14"/>
  <c r="Q31" i="14" s="1"/>
  <c r="E32" i="14"/>
  <c r="Q32" i="14" s="1"/>
  <c r="E33" i="14"/>
  <c r="Q33" i="14" s="1"/>
  <c r="E34" i="14"/>
  <c r="Q34" i="14" s="1"/>
  <c r="E35" i="14"/>
  <c r="Q35" i="14" s="1"/>
  <c r="E40" i="14"/>
  <c r="E41" i="14"/>
  <c r="Q41" i="14" s="1"/>
  <c r="E42" i="14"/>
  <c r="Q42" i="14" s="1"/>
  <c r="E43" i="14"/>
  <c r="Q43" i="14" s="1"/>
  <c r="E44" i="14"/>
  <c r="Q44" i="14" s="1"/>
  <c r="E45" i="14"/>
  <c r="Q45" i="14" s="1"/>
  <c r="E46" i="14"/>
  <c r="Q46" i="14" s="1"/>
  <c r="E47" i="14"/>
  <c r="Q47" i="14" s="1"/>
  <c r="E48" i="14"/>
  <c r="Q48" i="14" s="1"/>
  <c r="E49" i="14"/>
  <c r="Q49" i="14" s="1"/>
  <c r="E50" i="14"/>
  <c r="Q50" i="14" s="1"/>
  <c r="E51" i="14"/>
  <c r="Q51" i="14" s="1"/>
  <c r="E52" i="14"/>
  <c r="Q52" i="14" s="1"/>
  <c r="E53" i="14"/>
  <c r="Q53" i="14" s="1"/>
  <c r="E54" i="14"/>
  <c r="Q54" i="14" s="1"/>
  <c r="E55" i="14"/>
  <c r="Q55" i="14" s="1"/>
  <c r="E56" i="14"/>
  <c r="Q56" i="14" s="1"/>
  <c r="E57" i="14"/>
  <c r="Q57" i="14" s="1"/>
  <c r="E58" i="14"/>
  <c r="Q58" i="14" s="1"/>
  <c r="E59" i="14"/>
  <c r="Q59" i="14" s="1"/>
  <c r="E60" i="14"/>
  <c r="Q60" i="14" s="1"/>
  <c r="E61" i="14"/>
  <c r="Q61" i="14" s="1"/>
  <c r="E62" i="14"/>
  <c r="Q62" i="14" s="1"/>
  <c r="E63" i="14"/>
  <c r="Q63" i="14" s="1"/>
  <c r="E64" i="14"/>
  <c r="Q64" i="14" s="1"/>
  <c r="E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92" i="14"/>
  <c r="Q93" i="14"/>
  <c r="R93" i="14" s="1"/>
  <c r="Q94" i="14"/>
  <c r="R94" i="14" s="1"/>
  <c r="Q96" i="14"/>
  <c r="R96" i="14" s="1"/>
  <c r="Q97" i="14"/>
  <c r="R97" i="14" s="1"/>
  <c r="Q98" i="14"/>
  <c r="R98" i="14" s="1"/>
  <c r="Q99" i="14"/>
  <c r="R99" i="14" s="1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6" i="14"/>
  <c r="E137" i="14"/>
  <c r="Q137" i="14" s="1"/>
  <c r="Q139" i="14"/>
  <c r="Q140" i="14"/>
  <c r="Q141" i="14"/>
  <c r="Q142" i="14"/>
  <c r="E143" i="14"/>
  <c r="Q143" i="14" s="1"/>
  <c r="E144" i="14"/>
  <c r="Q144" i="14" s="1"/>
  <c r="E145" i="14"/>
  <c r="Q145" i="14" s="1"/>
  <c r="E146" i="14"/>
  <c r="Q146" i="14" s="1"/>
  <c r="E147" i="14"/>
  <c r="Q147" i="14" s="1"/>
  <c r="E148" i="14"/>
  <c r="Q148" i="14" s="1"/>
  <c r="E149" i="14"/>
  <c r="Q149" i="14" s="1"/>
  <c r="E150" i="14"/>
  <c r="Q150" i="14" s="1"/>
  <c r="E151" i="14"/>
  <c r="Q151" i="14" s="1"/>
  <c r="E152" i="14"/>
  <c r="Q152" i="14" s="1"/>
  <c r="E153" i="14"/>
  <c r="Q153" i="14" s="1"/>
  <c r="E154" i="14"/>
  <c r="Q154" i="14" s="1"/>
  <c r="E155" i="14"/>
  <c r="Q155" i="14" s="1"/>
  <c r="E156" i="14"/>
  <c r="Q156" i="14" s="1"/>
  <c r="E157" i="14"/>
  <c r="Q157" i="14" s="1"/>
  <c r="E158" i="14"/>
  <c r="Q158" i="14" s="1"/>
  <c r="E159" i="14"/>
  <c r="Q159" i="14" s="1"/>
  <c r="E160" i="14"/>
  <c r="Q160" i="14" s="1"/>
  <c r="E161" i="14"/>
  <c r="Q161" i="14" s="1"/>
  <c r="E162" i="14"/>
  <c r="Q162" i="14" s="1"/>
  <c r="E163" i="14"/>
  <c r="Q163" i="14" s="1"/>
  <c r="E164" i="14"/>
  <c r="Q164" i="14" s="1"/>
  <c r="E165" i="14"/>
  <c r="Q165" i="14" s="1"/>
  <c r="E166" i="14"/>
  <c r="Q166" i="14" s="1"/>
  <c r="E167" i="14"/>
  <c r="Q167" i="14" s="1"/>
  <c r="E168" i="14"/>
  <c r="Q168" i="14" s="1"/>
  <c r="E169" i="14"/>
  <c r="Q169" i="14" s="1"/>
  <c r="E170" i="14"/>
  <c r="Q170" i="14" s="1"/>
  <c r="E171" i="14"/>
  <c r="Q171" i="14" s="1"/>
  <c r="E172" i="14"/>
  <c r="Q172" i="14" s="1"/>
  <c r="E173" i="14"/>
  <c r="Q173" i="14" s="1"/>
  <c r="E174" i="14"/>
  <c r="Q174" i="14" s="1"/>
  <c r="E175" i="14"/>
  <c r="Q175" i="14" s="1"/>
  <c r="E176" i="14"/>
  <c r="Q176" i="14" s="1"/>
  <c r="E177" i="14"/>
  <c r="Q177" i="14" s="1"/>
  <c r="E178" i="14"/>
  <c r="Q178" i="14" s="1"/>
  <c r="E179" i="14"/>
  <c r="Q179" i="14" s="1"/>
  <c r="E180" i="14"/>
  <c r="Q180" i="14" s="1"/>
  <c r="E181" i="14"/>
  <c r="Q181" i="14" s="1"/>
  <c r="E182" i="14"/>
  <c r="Q182" i="14" s="1"/>
  <c r="E183" i="14"/>
  <c r="Q183" i="14" s="1"/>
  <c r="E184" i="14"/>
  <c r="Q184" i="14" s="1"/>
  <c r="E185" i="14"/>
  <c r="Q185" i="14" s="1"/>
  <c r="E186" i="14"/>
  <c r="Q186" i="14" s="1"/>
  <c r="E187" i="14"/>
  <c r="Q187" i="14" s="1"/>
  <c r="E188" i="14"/>
  <c r="Q188" i="14" s="1"/>
  <c r="E189" i="14"/>
  <c r="Q189" i="14" s="1"/>
  <c r="E190" i="14"/>
  <c r="Q190" i="14" s="1"/>
  <c r="E191" i="14"/>
  <c r="Q191" i="14" s="1"/>
  <c r="E192" i="14"/>
  <c r="Q192" i="14" s="1"/>
  <c r="E193" i="14"/>
  <c r="Q193" i="14" s="1"/>
  <c r="E194" i="14"/>
  <c r="Q194" i="14" s="1"/>
  <c r="E195" i="14"/>
  <c r="Q195" i="14" s="1"/>
  <c r="E196" i="14"/>
  <c r="Q196" i="14" s="1"/>
  <c r="E197" i="14"/>
  <c r="Q197" i="14" s="1"/>
  <c r="E198" i="14"/>
  <c r="Q198" i="14" s="1"/>
  <c r="E199" i="14"/>
  <c r="Q199" i="14" s="1"/>
  <c r="E200" i="14"/>
  <c r="Q200" i="14" s="1"/>
  <c r="E201" i="14"/>
  <c r="Q201" i="14" s="1"/>
  <c r="E202" i="14"/>
  <c r="Q202" i="14" s="1"/>
  <c r="E203" i="14"/>
  <c r="Q203" i="14" s="1"/>
  <c r="E204" i="14"/>
  <c r="Q204" i="14" s="1"/>
  <c r="E205" i="14"/>
  <c r="Q205" i="14" s="1"/>
  <c r="E206" i="14"/>
  <c r="Q206" i="14" s="1"/>
  <c r="E207" i="14"/>
  <c r="Q207" i="14" s="1"/>
  <c r="E208" i="14"/>
  <c r="Q208" i="14" s="1"/>
  <c r="E209" i="14"/>
  <c r="Q209" i="14" s="1"/>
  <c r="E210" i="14"/>
  <c r="Q210" i="14" s="1"/>
  <c r="E211" i="14"/>
  <c r="Q211" i="14" s="1"/>
  <c r="E212" i="14"/>
  <c r="Q212" i="14" s="1"/>
  <c r="E213" i="14"/>
  <c r="Q213" i="14" s="1"/>
  <c r="E214" i="14"/>
  <c r="Q214" i="14" s="1"/>
  <c r="E215" i="14"/>
  <c r="Q215" i="14" s="1"/>
  <c r="E216" i="14"/>
  <c r="Q216" i="14" s="1"/>
  <c r="E217" i="14"/>
  <c r="Q217" i="14" s="1"/>
  <c r="E218" i="14"/>
  <c r="Q218" i="14" s="1"/>
  <c r="E219" i="14"/>
  <c r="Q219" i="14" s="1"/>
  <c r="E220" i="14"/>
  <c r="Q220" i="14" s="1"/>
  <c r="E221" i="14"/>
  <c r="Q221" i="14" s="1"/>
  <c r="E222" i="14"/>
  <c r="Q222" i="14" s="1"/>
  <c r="E223" i="14"/>
  <c r="Q223" i="14" s="1"/>
  <c r="E224" i="14"/>
  <c r="Q224" i="14" s="1"/>
  <c r="E225" i="14"/>
  <c r="Q225" i="14" s="1"/>
  <c r="E226" i="14"/>
  <c r="Q226" i="14" s="1"/>
  <c r="E227" i="14"/>
  <c r="Q227" i="14" s="1"/>
  <c r="E228" i="14"/>
  <c r="Q228" i="14" s="1"/>
  <c r="E229" i="14"/>
  <c r="Q229" i="14" s="1"/>
  <c r="E230" i="14"/>
  <c r="Q230" i="14" s="1"/>
  <c r="E231" i="14"/>
  <c r="Q231" i="14" s="1"/>
  <c r="E232" i="14"/>
  <c r="Q232" i="14" s="1"/>
  <c r="E233" i="14"/>
  <c r="Q233" i="14" s="1"/>
  <c r="E234" i="14"/>
  <c r="Q234" i="14" s="1"/>
  <c r="E235" i="14"/>
  <c r="Q235" i="14" s="1"/>
  <c r="E236" i="14"/>
  <c r="Q236" i="14" s="1"/>
  <c r="E237" i="14"/>
  <c r="Q237" i="14" s="1"/>
  <c r="E238" i="14"/>
  <c r="Q238" i="14" s="1"/>
  <c r="E239" i="14"/>
  <c r="Q239" i="14" s="1"/>
  <c r="E240" i="14"/>
  <c r="Q240" i="14" s="1"/>
  <c r="E241" i="14"/>
  <c r="Q241" i="14" s="1"/>
  <c r="E242" i="14"/>
  <c r="Q242" i="14" s="1"/>
  <c r="E243" i="14"/>
  <c r="Q243" i="14" s="1"/>
  <c r="E244" i="14"/>
  <c r="Q244" i="14" s="1"/>
  <c r="E245" i="14"/>
  <c r="Q245" i="14" s="1"/>
  <c r="E246" i="14"/>
  <c r="Q246" i="14" s="1"/>
  <c r="E247" i="14"/>
  <c r="Q247" i="14" s="1"/>
  <c r="E248" i="14"/>
  <c r="Q248" i="14" s="1"/>
  <c r="E249" i="14"/>
  <c r="Q249" i="14" s="1"/>
  <c r="E250" i="14"/>
  <c r="Q250" i="14" s="1"/>
  <c r="E251" i="14"/>
  <c r="Q251" i="14" s="1"/>
  <c r="E252" i="14"/>
  <c r="Q252" i="14" s="1"/>
  <c r="E253" i="14"/>
  <c r="Q253" i="14" s="1"/>
  <c r="E254" i="14"/>
  <c r="Q254" i="14" s="1"/>
  <c r="E255" i="14"/>
  <c r="Q255" i="14" s="1"/>
  <c r="E256" i="14"/>
  <c r="Q256" i="14" s="1"/>
  <c r="E257" i="14"/>
  <c r="Q257" i="14" s="1"/>
  <c r="E258" i="14"/>
  <c r="Q258" i="14" s="1"/>
  <c r="E259" i="14"/>
  <c r="Q259" i="14" s="1"/>
  <c r="E260" i="14"/>
  <c r="Q260" i="14" s="1"/>
  <c r="E261" i="14"/>
  <c r="Q261" i="14" s="1"/>
  <c r="E262" i="14"/>
  <c r="Q262" i="14" s="1"/>
  <c r="E263" i="14"/>
  <c r="Q263" i="14" s="1"/>
  <c r="E6" i="14"/>
  <c r="Q102" i="14" l="1"/>
  <c r="AD78" i="15"/>
  <c r="Q68" i="14"/>
  <c r="AD8" i="15"/>
  <c r="C35" i="2"/>
  <c r="Q7" i="14"/>
  <c r="E36" i="14"/>
  <c r="Q40" i="14"/>
  <c r="E65" i="14"/>
  <c r="C34" i="2"/>
  <c r="AD27" i="15"/>
  <c r="Q6" i="14"/>
  <c r="F21" i="12"/>
  <c r="F18" i="12"/>
  <c r="G12" i="13"/>
  <c r="G14" i="13" s="1"/>
  <c r="A5" i="12"/>
  <c r="A5" i="13" s="1"/>
  <c r="E5" i="14" l="1"/>
  <c r="D10" i="20" s="1"/>
  <c r="C57" i="2"/>
  <c r="F26" i="12" s="1"/>
  <c r="F28" i="12" s="1"/>
  <c r="A1" i="6" l="1"/>
  <c r="A1" i="12" s="1"/>
  <c r="A1" i="13" s="1"/>
  <c r="S4" i="15"/>
  <c r="C32" i="2" s="1"/>
  <c r="C44" i="2" s="1"/>
  <c r="F11" i="12" s="1"/>
  <c r="D37" i="15"/>
  <c r="D4" i="15" s="1"/>
  <c r="D12" i="20" s="1"/>
  <c r="D14" i="20" s="1"/>
  <c r="AD4" i="15" l="1"/>
  <c r="K12" i="20" s="1"/>
  <c r="F5" i="14"/>
  <c r="C14" i="2" s="1"/>
  <c r="L5" i="14"/>
  <c r="C17" i="2" s="1"/>
  <c r="N5" i="14"/>
  <c r="C18" i="2" s="1"/>
  <c r="Q5" i="14"/>
  <c r="K10" i="20" s="1"/>
  <c r="K14" i="20" l="1"/>
  <c r="G18" i="13"/>
  <c r="G16" i="13"/>
  <c r="F23" i="12"/>
  <c r="F20" i="12"/>
  <c r="F35" i="12"/>
  <c r="F33" i="12"/>
  <c r="F13" i="12"/>
  <c r="F9" i="12"/>
  <c r="C13" i="2"/>
  <c r="J5" i="14"/>
  <c r="J102" i="14"/>
  <c r="O102" i="14"/>
  <c r="O5" i="14"/>
  <c r="F10" i="12"/>
  <c r="P102" i="14"/>
  <c r="AC57" i="15"/>
  <c r="AC64" i="15"/>
  <c r="I102" i="14"/>
  <c r="I5" i="14"/>
  <c r="C12" i="2"/>
  <c r="K102" i="14"/>
  <c r="K5" i="14"/>
  <c r="C16" i="2"/>
  <c r="M102" i="14"/>
  <c r="M5" i="14"/>
  <c r="H102" i="14"/>
  <c r="H5" i="14"/>
  <c r="C11" i="2"/>
  <c r="C20" i="2"/>
  <c r="C46" i="2"/>
  <c r="C50" i="2"/>
  <c r="G102" i="14"/>
  <c r="G5" i="14"/>
  <c r="C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Gray</author>
  </authors>
  <commentList>
    <comment ref="N53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key deposit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11" authorId="0" shapeId="0" xr:uid="{00000000-0006-0000-0700-000002000000}">
      <text>
        <r>
          <rPr>
            <b/>
            <sz val="9"/>
            <color indexed="81"/>
            <rFont val="Tahoma"/>
            <charset val="1"/>
          </rPr>
          <t>key deposit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78" authorId="0" shapeId="0" xr:uid="{00000000-0006-0000-0700-000003000000}">
      <text>
        <r>
          <rPr>
            <b/>
            <sz val="9"/>
            <color indexed="81"/>
            <rFont val="Tahoma"/>
            <charset val="1"/>
          </rPr>
          <t>reimbursement for power outage Herringback.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79" authorId="0" shapeId="0" xr:uid="{00000000-0006-0000-0700-000004000000}">
      <text>
        <r>
          <rPr>
            <b/>
            <sz val="9"/>
            <color indexed="81"/>
            <rFont val="Tahoma"/>
            <charset val="1"/>
          </rPr>
          <t>t-shirt sale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84" authorId="0" shapeId="0" xr:uid="{00000000-0006-0000-0700-000005000000}">
      <text>
        <r>
          <rPr>
            <b/>
            <sz val="9"/>
            <color indexed="81"/>
            <rFont val="Tahoma"/>
            <charset val="1"/>
          </rPr>
          <t>sale of laptop computer ex OB kit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Gray</author>
  </authors>
  <commentList>
    <comment ref="AB1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Zoom Payment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 shapeId="0" xr:uid="{00000000-0006-0000-0900-000002000000}">
      <text>
        <r>
          <rPr>
            <sz val="9"/>
            <color indexed="81"/>
            <rFont val="Tahoma"/>
            <family val="2"/>
          </rPr>
          <t xml:space="preserve">community engagement survey 2018
</t>
        </r>
      </text>
    </comment>
    <comment ref="AB49" authorId="0" shapeId="0" xr:uid="{00000000-0006-0000-0900-000003000000}">
      <text>
        <r>
          <rPr>
            <b/>
            <sz val="9"/>
            <color indexed="81"/>
            <rFont val="Tahoma"/>
            <charset val="1"/>
          </rPr>
          <t>Flowers CM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54" authorId="0" shapeId="0" xr:uid="{00000000-0006-0000-0900-000004000000}">
      <text>
        <r>
          <rPr>
            <b/>
            <sz val="9"/>
            <color indexed="81"/>
            <rFont val="Tahoma"/>
            <charset val="1"/>
          </rPr>
          <t>Lease 10 School Road 1-10-20 to 30-9-21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5" authorId="0" shapeId="0" xr:uid="{00000000-0006-0000-0900-000005000000}">
      <text>
        <r>
          <rPr>
            <b/>
            <sz val="9"/>
            <color indexed="81"/>
            <rFont val="Tahoma"/>
            <charset val="1"/>
          </rPr>
          <t>Zoom - payment 6</t>
        </r>
      </text>
    </comment>
    <comment ref="AB66" authorId="0" shapeId="0" xr:uid="{00000000-0006-0000-0900-000006000000}">
      <text>
        <r>
          <rPr>
            <b/>
            <sz val="9"/>
            <color indexed="81"/>
            <rFont val="Tahoma"/>
            <charset val="1"/>
          </rPr>
          <t>Lunch - AGM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9" authorId="0" shapeId="0" xr:uid="{00000000-0006-0000-0900-000007000000}">
      <text>
        <r>
          <rPr>
            <b/>
            <sz val="9"/>
            <color indexed="81"/>
            <rFont val="Tahoma"/>
            <charset val="1"/>
          </rPr>
          <t>Missed GST from Invoice 21-09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95" authorId="0" shapeId="0" xr:uid="{00000000-0006-0000-0900-000008000000}">
      <text>
        <r>
          <rPr>
            <b/>
            <sz val="9"/>
            <color indexed="81"/>
            <rFont val="Tahoma"/>
            <charset val="1"/>
          </rPr>
          <t>Zoom Payment 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00" authorId="0" shapeId="0" xr:uid="{00000000-0006-0000-0900-000009000000}">
      <text>
        <r>
          <rPr>
            <b/>
            <sz val="9"/>
            <color indexed="81"/>
            <rFont val="Tahoma"/>
            <charset val="1"/>
          </rPr>
          <t>access licence to Doody's Hill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6" authorId="0" shapeId="0" xr:uid="{00000000-0006-0000-0900-00000A000000}">
      <text>
        <r>
          <rPr>
            <b/>
            <sz val="9"/>
            <color indexed="81"/>
            <rFont val="Tahoma"/>
            <charset val="1"/>
          </rPr>
          <t>Padlock for Mt Herringback gate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8" authorId="0" shapeId="0" xr:uid="{00000000-0006-0000-0900-00000B000000}">
      <text>
        <r>
          <rPr>
            <b/>
            <sz val="9"/>
            <color indexed="81"/>
            <rFont val="Tahoma"/>
            <charset val="1"/>
          </rPr>
          <t>Donation for Toys for Tassie Kids from listener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10" authorId="0" shapeId="0" xr:uid="{00000000-0006-0000-0900-00000C000000}">
      <text>
        <r>
          <rPr>
            <sz val="9"/>
            <color indexed="81"/>
            <rFont val="Tahoma"/>
            <charset val="1"/>
          </rPr>
          <t xml:space="preserve">Recharge mobile modem for one year
</t>
        </r>
      </text>
    </comment>
    <comment ref="AB111" authorId="0" shapeId="0" xr:uid="{00000000-0006-0000-0900-00000D000000}">
      <text>
        <r>
          <rPr>
            <b/>
            <sz val="9"/>
            <color indexed="81"/>
            <rFont val="Tahoma"/>
            <charset val="1"/>
          </rPr>
          <t>Donation - The Magic Show.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13" authorId="0" shapeId="0" xr:uid="{00000000-0006-0000-0900-00000E000000}">
      <text>
        <r>
          <rPr>
            <b/>
            <sz val="9"/>
            <color indexed="81"/>
            <rFont val="Tahoma"/>
            <charset val="1"/>
          </rPr>
          <t>Zoom - Payment 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23" authorId="0" shapeId="0" xr:uid="{00000000-0006-0000-0900-00000F000000}">
      <text>
        <r>
          <rPr>
            <b/>
            <sz val="9"/>
            <color indexed="81"/>
            <rFont val="Tahoma"/>
            <charset val="1"/>
          </rPr>
          <t>Food registration - fundraising BBQs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33" authorId="0" shapeId="0" xr:uid="{00000000-0006-0000-0900-000010000000}">
      <text>
        <r>
          <rPr>
            <b/>
            <sz val="9"/>
            <color indexed="81"/>
            <rFont val="Tahoma"/>
            <charset val="1"/>
          </rPr>
          <t>Zoom - Payment 9</t>
        </r>
      </text>
    </comment>
    <comment ref="AB149" authorId="0" shapeId="0" xr:uid="{00000000-0006-0000-0900-000011000000}">
      <text>
        <r>
          <rPr>
            <b/>
            <sz val="9"/>
            <color indexed="81"/>
            <rFont val="Tahoma"/>
            <charset val="1"/>
          </rPr>
          <t>Zoom - Payment 10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55" authorId="0" shapeId="0" xr:uid="{00000000-0006-0000-0900-000012000000}">
      <text>
        <r>
          <rPr>
            <sz val="9"/>
            <color indexed="81"/>
            <rFont val="Tahoma"/>
            <charset val="1"/>
          </rPr>
          <t xml:space="preserve">5x front door and 5 x roller door keys cut
</t>
        </r>
      </text>
    </comment>
    <comment ref="AB157" authorId="0" shapeId="0" xr:uid="{00000000-0006-0000-0900-000013000000}">
      <text>
        <r>
          <rPr>
            <b/>
            <sz val="9"/>
            <color indexed="81"/>
            <rFont val="Tahoma"/>
            <charset val="1"/>
          </rPr>
          <t>4 x road signs - Bendigo Bank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1" authorId="0" shapeId="0" xr:uid="{00000000-0006-0000-0900-000014000000}">
      <text>
        <r>
          <rPr>
            <b/>
            <sz val="9"/>
            <color indexed="81"/>
            <rFont val="Tahoma"/>
            <charset val="1"/>
          </rPr>
          <t>Zoom Payment 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7" authorId="0" shapeId="0" xr:uid="{00000000-0006-0000-0900-000015000000}">
      <text>
        <r>
          <rPr>
            <b/>
            <sz val="9"/>
            <color indexed="81"/>
            <rFont val="Tahoma"/>
            <charset val="1"/>
          </rPr>
          <t>Zoom Payment 12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84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>COVID-19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86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>COVID-19 - 1st month sub to ZOOM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89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>2nd month sub to ZOOM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91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>COVID-19  Disposable Headphone covers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92" authorId="0" shapeId="0" xr:uid="{00000000-0006-0000-0900-00001A000000}">
      <text>
        <r>
          <rPr>
            <b/>
            <sz val="9"/>
            <color indexed="81"/>
            <rFont val="Tahoma"/>
            <family val="2"/>
          </rPr>
          <t>COVID-19 - wipes &amp; sanitiser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93" authorId="0" shapeId="0" xr:uid="{00000000-0006-0000-0900-00001B000000}">
      <text>
        <r>
          <rPr>
            <b/>
            <sz val="9"/>
            <color indexed="81"/>
            <rFont val="Tahoma"/>
            <family val="2"/>
          </rPr>
          <t>flowers for Watts family on death of Rosemary the mother.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99" authorId="0" shapeId="0" xr:uid="{00000000-0006-0000-0900-00001C000000}">
      <text>
        <r>
          <rPr>
            <b/>
            <sz val="9"/>
            <color indexed="81"/>
            <rFont val="Tahoma"/>
            <family val="2"/>
          </rPr>
          <t>COVID - carton of tissues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01" authorId="0" shapeId="0" xr:uid="{00000000-0006-0000-0900-00001D000000}">
      <text>
        <r>
          <rPr>
            <b/>
            <sz val="9"/>
            <color indexed="81"/>
            <rFont val="Tahoma"/>
            <family val="2"/>
          </rPr>
          <t>3 month sub Zoom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Gray</author>
  </authors>
  <commentList>
    <comment ref="M33" authorId="0" shapeId="0" xr:uid="{00000000-0006-0000-0B00-000001000000}">
      <text>
        <r>
          <rPr>
            <b/>
            <sz val="9"/>
            <color indexed="81"/>
            <rFont val="Tahoma"/>
            <charset val="1"/>
          </rPr>
          <t>Residue UIP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56" authorId="0" shapeId="0" xr:uid="{00000000-0006-0000-0B00-000002000000}">
      <text>
        <r>
          <rPr>
            <b/>
            <sz val="9"/>
            <color indexed="81"/>
            <rFont val="Tahoma"/>
            <charset val="1"/>
          </rPr>
          <t>COVID Recovery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58" authorId="0" shapeId="0" xr:uid="{00000000-0006-0000-0B00-000003000000}">
      <text>
        <r>
          <rPr>
            <b/>
            <sz val="9"/>
            <color indexed="81"/>
            <rFont val="Tahoma"/>
            <charset val="1"/>
          </rPr>
          <t>Axicom - transmission subsidy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59" authorId="0" shapeId="0" xr:uid="{00000000-0006-0000-0B00-000004000000}">
      <text>
        <r>
          <rPr>
            <b/>
            <sz val="9"/>
            <color indexed="81"/>
            <rFont val="Tahoma"/>
            <charset val="1"/>
          </rPr>
          <t>COVID Recovery Grant</t>
        </r>
      </text>
    </comment>
    <comment ref="H61" authorId="0" shapeId="0" xr:uid="{00000000-0006-0000-0B00-000005000000}">
      <text>
        <r>
          <rPr>
            <b/>
            <sz val="9"/>
            <color indexed="81"/>
            <rFont val="Tahoma"/>
            <charset val="1"/>
          </rPr>
          <t>Donation for Toays for Tassie Kids appeal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0" authorId="0" shapeId="0" xr:uid="{00000000-0006-0000-0B00-000006000000}">
      <text>
        <r>
          <rPr>
            <b/>
            <sz val="9"/>
            <color indexed="81"/>
            <rFont val="Tahoma"/>
            <charset val="1"/>
          </rPr>
          <t>Setting up paypal account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77" authorId="0" shapeId="0" xr:uid="{00000000-0006-0000-0B00-000007000000}">
      <text>
        <r>
          <rPr>
            <b/>
            <sz val="9"/>
            <color indexed="81"/>
            <rFont val="Tahoma"/>
            <charset val="1"/>
          </rPr>
          <t>Parks &amp; Wuildlife sponsorship 3 x 9 months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85" authorId="0" shapeId="0" xr:uid="{00000000-0006-0000-0B00-000008000000}">
      <text>
        <r>
          <rPr>
            <b/>
            <sz val="9"/>
            <color indexed="81"/>
            <rFont val="Tahoma"/>
            <charset val="1"/>
          </rPr>
          <t>from CBF COVID-19 Recovery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0" authorId="0" shapeId="0" xr:uid="{00000000-0006-0000-0B00-000009000000}">
      <text>
        <r>
          <rPr>
            <b/>
            <sz val="9"/>
            <color indexed="81"/>
            <rFont val="Tahoma"/>
            <charset val="1"/>
          </rPr>
          <t>Pen sales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1" authorId="0" shapeId="0" xr:uid="{00000000-0006-0000-0B00-00000A000000}">
      <text>
        <r>
          <rPr>
            <b/>
            <sz val="9"/>
            <color indexed="81"/>
            <rFont val="Tahoma"/>
            <charset val="1"/>
          </rPr>
          <t>key deposit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5" authorId="0" shapeId="0" xr:uid="{00000000-0006-0000-0B00-00000B000000}">
      <text>
        <r>
          <rPr>
            <b/>
            <sz val="9"/>
            <color indexed="81"/>
            <rFont val="Tahoma"/>
            <charset val="1"/>
          </rPr>
          <t>reimbursement for power outage Herringback.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6" authorId="0" shapeId="0" xr:uid="{00000000-0006-0000-0B00-00000C000000}">
      <text>
        <r>
          <rPr>
            <b/>
            <sz val="9"/>
            <color indexed="81"/>
            <rFont val="Tahoma"/>
            <charset val="1"/>
          </rPr>
          <t>t-shirt sale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61" authorId="0" shapeId="0" xr:uid="{00000000-0006-0000-0B00-00000D000000}">
      <text>
        <r>
          <rPr>
            <b/>
            <sz val="9"/>
            <color indexed="81"/>
            <rFont val="Tahoma"/>
            <charset val="1"/>
          </rPr>
          <t>sale of laptop computer ex OB kit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Gray</author>
  </authors>
  <commentList>
    <comment ref="J1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COVID hygiene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Zoom - Payment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" authorId="0" shapeId="0" xr:uid="{00000000-0006-0000-0C00-000003000000}">
      <text>
        <r>
          <rPr>
            <b/>
            <sz val="9"/>
            <color indexed="81"/>
            <rFont val="Tahoma"/>
            <charset val="1"/>
          </rPr>
          <t>Zoom - payment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5" authorId="0" shapeId="0" xr:uid="{00000000-0006-0000-0C00-000004000000}">
      <text>
        <r>
          <rPr>
            <b/>
            <sz val="9"/>
            <color indexed="81"/>
            <rFont val="Tahoma"/>
            <charset val="1"/>
          </rPr>
          <t>Flowers CM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4" authorId="0" shapeId="0" xr:uid="{00000000-0006-0000-0C00-000005000000}">
      <text>
        <r>
          <rPr>
            <b/>
            <sz val="9"/>
            <color indexed="81"/>
            <rFont val="Tahoma"/>
            <charset val="1"/>
          </rPr>
          <t>Zoom - payment 6</t>
        </r>
      </text>
    </comment>
    <comment ref="J55" authorId="0" shapeId="0" xr:uid="{00000000-0006-0000-0C00-000006000000}">
      <text>
        <r>
          <rPr>
            <b/>
            <sz val="9"/>
            <color indexed="81"/>
            <rFont val="Tahoma"/>
            <charset val="1"/>
          </rPr>
          <t>Lunch - AGM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7" authorId="0" shapeId="0" xr:uid="{00000000-0006-0000-0C00-000007000000}">
      <text>
        <r>
          <rPr>
            <b/>
            <sz val="9"/>
            <color indexed="81"/>
            <rFont val="Tahoma"/>
            <charset val="1"/>
          </rPr>
          <t>Missed GST from Invoice 21-09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74" authorId="0" shapeId="0" xr:uid="{00000000-0006-0000-0C00-000008000000}">
      <text>
        <r>
          <rPr>
            <b/>
            <sz val="9"/>
            <color indexed="81"/>
            <rFont val="Tahoma"/>
            <charset val="1"/>
          </rPr>
          <t>Zoom Payment 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3" authorId="0" shapeId="0" xr:uid="{00000000-0006-0000-0C00-000009000000}">
      <text>
        <r>
          <rPr>
            <b/>
            <sz val="9"/>
            <color indexed="81"/>
            <rFont val="Tahoma"/>
            <charset val="1"/>
          </rPr>
          <t>Padlock for Mt Herringback gate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5" authorId="0" shapeId="0" xr:uid="{00000000-0006-0000-0C00-00000A000000}">
      <text>
        <r>
          <rPr>
            <b/>
            <sz val="9"/>
            <color indexed="81"/>
            <rFont val="Tahoma"/>
            <charset val="1"/>
          </rPr>
          <t>Donation for Toys for Tassie Kids from listener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87" authorId="0" shapeId="0" xr:uid="{00000000-0006-0000-0C00-00000B000000}">
      <text>
        <r>
          <rPr>
            <sz val="9"/>
            <color indexed="81"/>
            <rFont val="Tahoma"/>
            <charset val="1"/>
          </rPr>
          <t xml:space="preserve">Recharge mobile modem for one year
</t>
        </r>
      </text>
    </comment>
    <comment ref="J88" authorId="0" shapeId="0" xr:uid="{00000000-0006-0000-0C00-00000C000000}">
      <text>
        <r>
          <rPr>
            <b/>
            <sz val="9"/>
            <color indexed="81"/>
            <rFont val="Tahoma"/>
            <charset val="1"/>
          </rPr>
          <t>Donation - The Magic Show.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0" authorId="0" shapeId="0" xr:uid="{00000000-0006-0000-0C00-00000D000000}">
      <text>
        <r>
          <rPr>
            <b/>
            <sz val="9"/>
            <color indexed="81"/>
            <rFont val="Tahoma"/>
            <charset val="1"/>
          </rPr>
          <t>Zoom - Payment 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00" authorId="0" shapeId="0" xr:uid="{00000000-0006-0000-0C00-00000E000000}">
      <text>
        <r>
          <rPr>
            <b/>
            <sz val="9"/>
            <color indexed="81"/>
            <rFont val="Tahoma"/>
            <charset val="1"/>
          </rPr>
          <t>Food registration - fundraising BBQs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0" authorId="0" shapeId="0" xr:uid="{00000000-0006-0000-0C00-00000F000000}">
      <text>
        <r>
          <rPr>
            <b/>
            <sz val="9"/>
            <color indexed="81"/>
            <rFont val="Tahoma"/>
            <charset val="1"/>
          </rPr>
          <t>Zoom - Payment 9</t>
        </r>
      </text>
    </comment>
    <comment ref="J126" authorId="0" shapeId="0" xr:uid="{00000000-0006-0000-0C00-000010000000}">
      <text>
        <r>
          <rPr>
            <b/>
            <sz val="9"/>
            <color indexed="81"/>
            <rFont val="Tahoma"/>
            <charset val="1"/>
          </rPr>
          <t>Zoom - Payment 10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34" authorId="0" shapeId="0" xr:uid="{00000000-0006-0000-0C00-000011000000}">
      <text>
        <r>
          <rPr>
            <b/>
            <sz val="9"/>
            <color indexed="81"/>
            <rFont val="Tahoma"/>
            <charset val="1"/>
          </rPr>
          <t>4 x road signs - Bendigo Bank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8" authorId="0" shapeId="0" xr:uid="{00000000-0006-0000-0C00-000012000000}">
      <text>
        <r>
          <rPr>
            <b/>
            <sz val="9"/>
            <color indexed="81"/>
            <rFont val="Tahoma"/>
            <charset val="1"/>
          </rPr>
          <t>Zoom Payment 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4" authorId="0" shapeId="0" xr:uid="{00000000-0006-0000-0C00-000013000000}">
      <text>
        <r>
          <rPr>
            <b/>
            <sz val="9"/>
            <color indexed="81"/>
            <rFont val="Tahoma"/>
            <charset val="1"/>
          </rPr>
          <t>Zoom Payment 12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1" authorId="0" shapeId="0" xr:uid="{00000000-0006-0000-0C00-000014000000}">
      <text>
        <r>
          <rPr>
            <b/>
            <sz val="9"/>
            <color indexed="81"/>
            <rFont val="Tahoma"/>
            <family val="2"/>
          </rPr>
          <t>COVID-19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3" authorId="0" shapeId="0" xr:uid="{00000000-0006-0000-0C00-000015000000}">
      <text>
        <r>
          <rPr>
            <b/>
            <sz val="9"/>
            <color indexed="81"/>
            <rFont val="Tahoma"/>
            <family val="2"/>
          </rPr>
          <t>COVID-19 - 1st month sub to ZOOM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6" authorId="0" shapeId="0" xr:uid="{00000000-0006-0000-0C00-000016000000}">
      <text>
        <r>
          <rPr>
            <b/>
            <sz val="9"/>
            <color indexed="81"/>
            <rFont val="Tahoma"/>
            <family val="2"/>
          </rPr>
          <t>2nd month sub to ZOOM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8" authorId="0" shapeId="0" xr:uid="{00000000-0006-0000-0C00-000017000000}">
      <text>
        <r>
          <rPr>
            <b/>
            <sz val="9"/>
            <color indexed="81"/>
            <rFont val="Tahoma"/>
            <family val="2"/>
          </rPr>
          <t>COVID-19  Disposable Headphone covers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9" authorId="0" shapeId="0" xr:uid="{00000000-0006-0000-0C00-000018000000}">
      <text>
        <r>
          <rPr>
            <b/>
            <sz val="9"/>
            <color indexed="81"/>
            <rFont val="Tahoma"/>
            <family val="2"/>
          </rPr>
          <t>COVID-19 - wipes &amp; sanitiser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0" authorId="0" shapeId="0" xr:uid="{00000000-0006-0000-0C00-000019000000}">
      <text>
        <r>
          <rPr>
            <b/>
            <sz val="9"/>
            <color indexed="81"/>
            <rFont val="Tahoma"/>
            <family val="2"/>
          </rPr>
          <t>flowers for Watts family on death of Rosemary the mother.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6" authorId="0" shapeId="0" xr:uid="{00000000-0006-0000-0C00-00001A000000}">
      <text>
        <r>
          <rPr>
            <b/>
            <sz val="9"/>
            <color indexed="81"/>
            <rFont val="Tahoma"/>
            <family val="2"/>
          </rPr>
          <t>COVID - carton of tissues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8" authorId="0" shapeId="0" xr:uid="{00000000-0006-0000-0C00-00001B000000}">
      <text>
        <r>
          <rPr>
            <b/>
            <sz val="9"/>
            <color indexed="81"/>
            <rFont val="Tahoma"/>
            <family val="2"/>
          </rPr>
          <t>3 month sub Zoom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Gray</author>
  </authors>
  <commentList>
    <comment ref="M33" authorId="0" shapeId="0" xr:uid="{00000000-0006-0000-0D00-000001000000}">
      <text>
        <r>
          <rPr>
            <b/>
            <sz val="9"/>
            <color indexed="81"/>
            <rFont val="Tahoma"/>
            <charset val="1"/>
          </rPr>
          <t>Residue UIP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56" authorId="0" shapeId="0" xr:uid="{00000000-0006-0000-0D00-000002000000}">
      <text>
        <r>
          <rPr>
            <b/>
            <sz val="9"/>
            <color indexed="81"/>
            <rFont val="Tahoma"/>
            <charset val="1"/>
          </rPr>
          <t>COVID Recovery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58" authorId="0" shapeId="0" xr:uid="{00000000-0006-0000-0D00-000003000000}">
      <text>
        <r>
          <rPr>
            <b/>
            <sz val="9"/>
            <color indexed="81"/>
            <rFont val="Tahoma"/>
            <charset val="1"/>
          </rPr>
          <t>Axicom - transmission subsidy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59" authorId="0" shapeId="0" xr:uid="{00000000-0006-0000-0D00-000004000000}">
      <text>
        <r>
          <rPr>
            <b/>
            <sz val="9"/>
            <color indexed="81"/>
            <rFont val="Tahoma"/>
            <charset val="1"/>
          </rPr>
          <t>COVID Recovery Grant</t>
        </r>
      </text>
    </comment>
    <comment ref="H61" authorId="0" shapeId="0" xr:uid="{00000000-0006-0000-0D00-000005000000}">
      <text>
        <r>
          <rPr>
            <b/>
            <sz val="9"/>
            <color indexed="81"/>
            <rFont val="Tahoma"/>
            <charset val="1"/>
          </rPr>
          <t>Donation for Toays for Tassie Kids appeal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0" authorId="0" shapeId="0" xr:uid="{00000000-0006-0000-0D00-000006000000}">
      <text>
        <r>
          <rPr>
            <b/>
            <sz val="9"/>
            <color indexed="81"/>
            <rFont val="Tahoma"/>
            <charset val="1"/>
          </rPr>
          <t>Setting up paypal account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77" authorId="0" shapeId="0" xr:uid="{00000000-0006-0000-0D00-000007000000}">
      <text>
        <r>
          <rPr>
            <b/>
            <sz val="9"/>
            <color indexed="81"/>
            <rFont val="Tahoma"/>
            <charset val="1"/>
          </rPr>
          <t>Parks &amp; Wuildlife sponsorship 3 x 9 months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85" authorId="0" shapeId="0" xr:uid="{00000000-0006-0000-0D00-000008000000}">
      <text>
        <r>
          <rPr>
            <b/>
            <sz val="9"/>
            <color indexed="81"/>
            <rFont val="Tahoma"/>
            <charset val="1"/>
          </rPr>
          <t>from CBF COVID-19 Recovery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0" authorId="0" shapeId="0" xr:uid="{00000000-0006-0000-0D00-000009000000}">
      <text>
        <r>
          <rPr>
            <b/>
            <sz val="9"/>
            <color indexed="81"/>
            <rFont val="Tahoma"/>
            <charset val="1"/>
          </rPr>
          <t>Pen sales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1" authorId="0" shapeId="0" xr:uid="{00000000-0006-0000-0D00-00000A000000}">
      <text>
        <r>
          <rPr>
            <b/>
            <sz val="9"/>
            <color indexed="81"/>
            <rFont val="Tahoma"/>
            <charset val="1"/>
          </rPr>
          <t>key deposit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5" authorId="0" shapeId="0" xr:uid="{00000000-0006-0000-0D00-00000B000000}">
      <text>
        <r>
          <rPr>
            <b/>
            <sz val="9"/>
            <color indexed="81"/>
            <rFont val="Tahoma"/>
            <charset val="1"/>
          </rPr>
          <t>reimbursement for power outage Herringback.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6" authorId="0" shapeId="0" xr:uid="{00000000-0006-0000-0D00-00000C000000}">
      <text>
        <r>
          <rPr>
            <b/>
            <sz val="9"/>
            <color indexed="81"/>
            <rFont val="Tahoma"/>
            <charset val="1"/>
          </rPr>
          <t>t-shirt sale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61" authorId="0" shapeId="0" xr:uid="{00000000-0006-0000-0D00-00000D000000}">
      <text>
        <r>
          <rPr>
            <b/>
            <sz val="9"/>
            <color indexed="81"/>
            <rFont val="Tahoma"/>
            <charset val="1"/>
          </rPr>
          <t>sale of laptop computer ex OB kit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Gray</author>
  </authors>
  <commentList>
    <comment ref="N13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COVID hygiene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9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Zoom - Payment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4" authorId="0" shapeId="0" xr:uid="{00000000-0006-0000-0E00-000003000000}">
      <text>
        <r>
          <rPr>
            <sz val="9"/>
            <color indexed="81"/>
            <rFont val="Tahoma"/>
            <family val="2"/>
          </rPr>
          <t xml:space="preserve">community engagement survey 2018
</t>
        </r>
      </text>
    </comment>
    <comment ref="N35" authorId="0" shapeId="0" xr:uid="{00000000-0006-0000-0E00-000004000000}">
      <text>
        <r>
          <rPr>
            <b/>
            <sz val="9"/>
            <color indexed="81"/>
            <rFont val="Tahoma"/>
            <charset val="1"/>
          </rPr>
          <t>Zoom - payment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7" authorId="0" shapeId="0" xr:uid="{00000000-0006-0000-0E00-000005000000}">
      <text>
        <r>
          <rPr>
            <b/>
            <sz val="9"/>
            <color indexed="81"/>
            <rFont val="Tahoma"/>
            <charset val="1"/>
          </rPr>
          <t>Flowers CM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6" authorId="0" shapeId="0" xr:uid="{00000000-0006-0000-0E00-000006000000}">
      <text>
        <r>
          <rPr>
            <b/>
            <sz val="9"/>
            <color indexed="81"/>
            <rFont val="Tahoma"/>
            <charset val="1"/>
          </rPr>
          <t>Zoom - payment 6</t>
        </r>
      </text>
    </comment>
    <comment ref="N57" authorId="0" shapeId="0" xr:uid="{00000000-0006-0000-0E00-000007000000}">
      <text>
        <r>
          <rPr>
            <b/>
            <sz val="9"/>
            <color indexed="81"/>
            <rFont val="Tahoma"/>
            <charset val="1"/>
          </rPr>
          <t>Lunch - AGM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9" authorId="0" shapeId="0" xr:uid="{00000000-0006-0000-0E00-000008000000}">
      <text>
        <r>
          <rPr>
            <b/>
            <sz val="9"/>
            <color indexed="81"/>
            <rFont val="Tahoma"/>
            <charset val="1"/>
          </rPr>
          <t>Missed GST from Invoice 21-09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6" authorId="0" shapeId="0" xr:uid="{00000000-0006-0000-0E00-000009000000}">
      <text>
        <r>
          <rPr>
            <b/>
            <sz val="9"/>
            <color indexed="81"/>
            <rFont val="Tahoma"/>
            <charset val="1"/>
          </rPr>
          <t>Zoom Payment 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85" authorId="0" shapeId="0" xr:uid="{00000000-0006-0000-0E00-00000A000000}">
      <text>
        <r>
          <rPr>
            <b/>
            <sz val="9"/>
            <color indexed="81"/>
            <rFont val="Tahoma"/>
            <charset val="1"/>
          </rPr>
          <t>Padlock for Mt Herringback gate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87" authorId="0" shapeId="0" xr:uid="{00000000-0006-0000-0E00-00000B000000}">
      <text>
        <r>
          <rPr>
            <b/>
            <sz val="9"/>
            <color indexed="81"/>
            <rFont val="Tahoma"/>
            <charset val="1"/>
          </rPr>
          <t>Donation for Toys for Tassie Kids from listener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89" authorId="0" shapeId="0" xr:uid="{00000000-0006-0000-0E00-00000C000000}">
      <text>
        <r>
          <rPr>
            <sz val="9"/>
            <color indexed="81"/>
            <rFont val="Tahoma"/>
            <charset val="1"/>
          </rPr>
          <t xml:space="preserve">Recharge mobile modem for one year
</t>
        </r>
      </text>
    </comment>
    <comment ref="N90" authorId="0" shapeId="0" xr:uid="{00000000-0006-0000-0E00-00000D000000}">
      <text>
        <r>
          <rPr>
            <b/>
            <sz val="9"/>
            <color indexed="81"/>
            <rFont val="Tahoma"/>
            <charset val="1"/>
          </rPr>
          <t>Donation - The Magic Show.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2" authorId="0" shapeId="0" xr:uid="{00000000-0006-0000-0E00-00000E000000}">
      <text>
        <r>
          <rPr>
            <b/>
            <sz val="9"/>
            <color indexed="81"/>
            <rFont val="Tahoma"/>
            <charset val="1"/>
          </rPr>
          <t>Zoom - Payment 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2" authorId="0" shapeId="0" xr:uid="{00000000-0006-0000-0E00-00000F000000}">
      <text>
        <r>
          <rPr>
            <b/>
            <sz val="9"/>
            <color indexed="81"/>
            <rFont val="Tahoma"/>
            <charset val="1"/>
          </rPr>
          <t>Food registration - fundraising BBQs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12" authorId="0" shapeId="0" xr:uid="{00000000-0006-0000-0E00-000010000000}">
      <text>
        <r>
          <rPr>
            <b/>
            <sz val="9"/>
            <color indexed="81"/>
            <rFont val="Tahoma"/>
            <charset val="1"/>
          </rPr>
          <t>Zoom - Payment 9</t>
        </r>
      </text>
    </comment>
    <comment ref="N128" authorId="0" shapeId="0" xr:uid="{00000000-0006-0000-0E00-000011000000}">
      <text>
        <r>
          <rPr>
            <b/>
            <sz val="9"/>
            <color indexed="81"/>
            <rFont val="Tahoma"/>
            <charset val="1"/>
          </rPr>
          <t>Zoom - Payment 10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36" authorId="0" shapeId="0" xr:uid="{00000000-0006-0000-0E00-000012000000}">
      <text>
        <r>
          <rPr>
            <b/>
            <sz val="9"/>
            <color indexed="81"/>
            <rFont val="Tahoma"/>
            <charset val="1"/>
          </rPr>
          <t>4 x road signs - Bendigo Bank grant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0" authorId="0" shapeId="0" xr:uid="{00000000-0006-0000-0E00-000013000000}">
      <text>
        <r>
          <rPr>
            <b/>
            <sz val="9"/>
            <color indexed="81"/>
            <rFont val="Tahoma"/>
            <charset val="1"/>
          </rPr>
          <t>Zoom Payment 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56" authorId="0" shapeId="0" xr:uid="{00000000-0006-0000-0E00-000014000000}">
      <text>
        <r>
          <rPr>
            <b/>
            <sz val="9"/>
            <color indexed="81"/>
            <rFont val="Tahoma"/>
            <charset val="1"/>
          </rPr>
          <t>Zoom Payment 12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63" authorId="0" shapeId="0" xr:uid="{00000000-0006-0000-0E00-000015000000}">
      <text>
        <r>
          <rPr>
            <b/>
            <sz val="9"/>
            <color indexed="81"/>
            <rFont val="Tahoma"/>
            <family val="2"/>
          </rPr>
          <t>COVID-19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5" authorId="0" shapeId="0" xr:uid="{00000000-0006-0000-0E00-000016000000}">
      <text>
        <r>
          <rPr>
            <b/>
            <sz val="9"/>
            <color indexed="81"/>
            <rFont val="Tahoma"/>
            <family val="2"/>
          </rPr>
          <t>COVID-19 - 1st month sub to ZOOM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8" authorId="0" shapeId="0" xr:uid="{00000000-0006-0000-0E00-000017000000}">
      <text>
        <r>
          <rPr>
            <b/>
            <sz val="9"/>
            <color indexed="81"/>
            <rFont val="Tahoma"/>
            <family val="2"/>
          </rPr>
          <t>2nd month sub to ZOOM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0" authorId="0" shapeId="0" xr:uid="{00000000-0006-0000-0E00-000018000000}">
      <text>
        <r>
          <rPr>
            <b/>
            <sz val="9"/>
            <color indexed="81"/>
            <rFont val="Tahoma"/>
            <family val="2"/>
          </rPr>
          <t>COVID-19  Disposable Headphone covers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1" authorId="0" shapeId="0" xr:uid="{00000000-0006-0000-0E00-000019000000}">
      <text>
        <r>
          <rPr>
            <b/>
            <sz val="9"/>
            <color indexed="81"/>
            <rFont val="Tahoma"/>
            <family val="2"/>
          </rPr>
          <t>COVID-19 - wipes &amp; sanitiser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2" authorId="0" shapeId="0" xr:uid="{00000000-0006-0000-0E00-00001A000000}">
      <text>
        <r>
          <rPr>
            <b/>
            <sz val="9"/>
            <color indexed="81"/>
            <rFont val="Tahoma"/>
            <family val="2"/>
          </rPr>
          <t>flowers for Watts family on death of Rosemary the mother.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8" authorId="0" shapeId="0" xr:uid="{00000000-0006-0000-0E00-00001B000000}">
      <text>
        <r>
          <rPr>
            <b/>
            <sz val="9"/>
            <color indexed="81"/>
            <rFont val="Tahoma"/>
            <family val="2"/>
          </rPr>
          <t>COVID - carton of tissues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0" authorId="0" shapeId="0" xr:uid="{00000000-0006-0000-0E00-00001C000000}">
      <text>
        <r>
          <rPr>
            <b/>
            <sz val="9"/>
            <color indexed="81"/>
            <rFont val="Tahoma"/>
            <family val="2"/>
          </rPr>
          <t>3 month sub Zoom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<sst xmlns="http://schemas.openxmlformats.org/spreadsheetml/2006/main" count="1131" uniqueCount="381">
  <si>
    <t>INDEPENDENT AUDIT REPORT</t>
  </si>
  <si>
    <t>Scope</t>
  </si>
  <si>
    <t>Audit Opinion</t>
  </si>
  <si>
    <t>Paul Banks</t>
  </si>
  <si>
    <t>Department of Justice</t>
  </si>
  <si>
    <t>Approved Auditor #229531</t>
  </si>
  <si>
    <t xml:space="preserve">I have audited the attached financial report comprising the Statement of Financial Performance </t>
  </si>
  <si>
    <t xml:space="preserve">and presentation of the financial statements and the information supplied contained therein. I have </t>
  </si>
  <si>
    <t>conducted an independent audit of the financial statements in order to express an opinion on it to</t>
  </si>
  <si>
    <t xml:space="preserve">My audit has been conducted in accordance with Australian Audit Standards to provide </t>
  </si>
  <si>
    <t xml:space="preserve">reasonable assurance as to whether the financial statements are free of material misstatements. </t>
  </si>
  <si>
    <t xml:space="preserve">These procedures included examination, on a test basis, of evidence supporting the amounts of </t>
  </si>
  <si>
    <t xml:space="preserve">other disclosures in the financial statements, and the evaluation of accounting policies. These </t>
  </si>
  <si>
    <t xml:space="preserve">procedures have been undertaken to form an opinion as to whether, in all material respects, the </t>
  </si>
  <si>
    <t xml:space="preserve">financial statements are presented fairly in accordance with Australian accounting concepts and </t>
  </si>
  <si>
    <t xml:space="preserve">To the best of my knowledge and belief, all relevant information and explanations required have </t>
  </si>
  <si>
    <t>been obtained and Rules relating to the administration of funds appear to have been observed.</t>
  </si>
  <si>
    <t>email : pbanks2929@yahoo.com.au, ABN : 37 655 066 480</t>
  </si>
  <si>
    <t>PBA</t>
  </si>
  <si>
    <t>Paul Banks Accountant, B Comm</t>
  </si>
  <si>
    <t>Mobile Accounting &amp; Bookkeeping Services</t>
  </si>
  <si>
    <t>the members of the incorporation.</t>
  </si>
  <si>
    <t>Total Income</t>
  </si>
  <si>
    <t>Total Expenditure</t>
  </si>
  <si>
    <t>Net Profit / -Loss</t>
  </si>
  <si>
    <t>List of Office Bearers</t>
  </si>
  <si>
    <t>Dept of Justice</t>
  </si>
  <si>
    <t>Statement by the Principal Accounting Officer</t>
  </si>
  <si>
    <t xml:space="preserve">that in my opinion : </t>
  </si>
  <si>
    <t>( a )</t>
  </si>
  <si>
    <t>The revenue and expenses statement are drawn up so as to give a true and fair</t>
  </si>
  <si>
    <t>( b )</t>
  </si>
  <si>
    <t>The Balance Sheet is drawn up so as to give a true and fair view of affairs of the</t>
  </si>
  <si>
    <t>( c )</t>
  </si>
  <si>
    <t>There are reasonable grounds to believe the Club will be able to pay it's debts as</t>
  </si>
  <si>
    <t>and when they fall due.</t>
  </si>
  <si>
    <t>Signed</t>
  </si>
  <si>
    <t>Date :</t>
  </si>
  <si>
    <t xml:space="preserve">standards, so as to present a view which is consistent with my understanding of the Port Cygnet </t>
  </si>
  <si>
    <t>Sailing Club Inc.’s financial position and the results of its operations.</t>
  </si>
  <si>
    <t>Insurance</t>
  </si>
  <si>
    <t xml:space="preserve">Donations </t>
  </si>
  <si>
    <t>Sponsorship</t>
  </si>
  <si>
    <t>Advertising</t>
  </si>
  <si>
    <t>Maintenance</t>
  </si>
  <si>
    <t>Rates</t>
  </si>
  <si>
    <t>Secretary</t>
  </si>
  <si>
    <t>Treasurer</t>
  </si>
  <si>
    <t xml:space="preserve">Approved Auditor </t>
  </si>
  <si>
    <t>Grants</t>
  </si>
  <si>
    <t>Chris Holliday</t>
  </si>
  <si>
    <t>Committee</t>
  </si>
  <si>
    <t>2020/21</t>
  </si>
  <si>
    <t>THE MEMBERS OF HUON FM COMMUNITY RADIO INC.</t>
  </si>
  <si>
    <t>and Statement of Financial Position of the Huon FM Community Radio Inc. for the period 1st July</t>
  </si>
  <si>
    <t xml:space="preserve">In my opinion, the financial report presents fairly the financial position of the Huon FM </t>
  </si>
  <si>
    <t>flows for the year ended.</t>
  </si>
  <si>
    <t>Membership</t>
  </si>
  <si>
    <t>Sundry</t>
  </si>
  <si>
    <t>Transfers</t>
  </si>
  <si>
    <t>ACMA</t>
  </si>
  <si>
    <t>APRA Licence</t>
  </si>
  <si>
    <t>Audit</t>
  </si>
  <si>
    <t>CBAA</t>
  </si>
  <si>
    <t>Grant Expenditure</t>
  </si>
  <si>
    <t>Lease</t>
  </si>
  <si>
    <t>Fundraising</t>
  </si>
  <si>
    <t>Power</t>
  </si>
  <si>
    <t>Internet - phone</t>
  </si>
  <si>
    <t>Studio</t>
  </si>
  <si>
    <t>Sundry Payments</t>
  </si>
  <si>
    <t>Toner</t>
  </si>
  <si>
    <t>Statement of Receipts &amp; Payments</t>
  </si>
  <si>
    <t>Receipts</t>
  </si>
  <si>
    <t>Payments</t>
  </si>
  <si>
    <t>Add Balances B/F</t>
  </si>
  <si>
    <t>Balances C/F</t>
  </si>
  <si>
    <t>Balances made up by</t>
  </si>
  <si>
    <t>Cash : General Account</t>
  </si>
  <si>
    <t>Cash : Fundraising Account</t>
  </si>
  <si>
    <t>Cash : Grants Account</t>
  </si>
  <si>
    <t>Balances to next account</t>
  </si>
  <si>
    <t>GST (net) paid to ATO</t>
  </si>
  <si>
    <t>Petty cash</t>
  </si>
  <si>
    <t>President</t>
  </si>
  <si>
    <t>Mary Rose Dickfos</t>
  </si>
  <si>
    <t>Vice President</t>
  </si>
  <si>
    <t>Rod Gray</t>
  </si>
  <si>
    <t>David Hailes</t>
  </si>
  <si>
    <t>David Milne</t>
  </si>
  <si>
    <t>Statement of Cash Flows</t>
  </si>
  <si>
    <t>Cash Received from Operations</t>
  </si>
  <si>
    <t>Receipts from Grants</t>
  </si>
  <si>
    <t>Receipts from all other sources</t>
  </si>
  <si>
    <t>Payments made to suppliers &amp; employees</t>
  </si>
  <si>
    <t>Cash Surplus from Operations</t>
  </si>
  <si>
    <t>Cash from investing activities</t>
  </si>
  <si>
    <t>Disposal (-purchase) of assests</t>
  </si>
  <si>
    <t>Cash Deficit from Investing activities</t>
  </si>
  <si>
    <t>Net cash for the year</t>
  </si>
  <si>
    <t>Balance at start of year</t>
  </si>
  <si>
    <t>Balance at end of year</t>
  </si>
  <si>
    <t>Made up by</t>
  </si>
  <si>
    <t>Bank</t>
  </si>
  <si>
    <t>Total cash at end of year</t>
  </si>
  <si>
    <t>Result for Year is reconciled to cash surplus from operations as follows</t>
  </si>
  <si>
    <t>Deficit for the year</t>
  </si>
  <si>
    <t>Cash deficit from operations</t>
  </si>
  <si>
    <t>20/21</t>
  </si>
  <si>
    <t>Statement of Change in Equity</t>
  </si>
  <si>
    <t>Balance as 30 June 2019 brought forward</t>
  </si>
  <si>
    <t>Balance as 30 June 2020 carried forward</t>
  </si>
  <si>
    <t>Balance as 30 June 2020 brought forward</t>
  </si>
  <si>
    <t>GST Collected</t>
  </si>
  <si>
    <t>ATO</t>
  </si>
  <si>
    <t>GST Paid</t>
  </si>
  <si>
    <t>transfer</t>
  </si>
  <si>
    <t>BBQ</t>
  </si>
  <si>
    <t>Date banked</t>
  </si>
  <si>
    <t>Date</t>
  </si>
  <si>
    <t>Received from</t>
  </si>
  <si>
    <t>Rec #</t>
  </si>
  <si>
    <t>Banking</t>
  </si>
  <si>
    <t>Amount</t>
  </si>
  <si>
    <t>GST collected</t>
  </si>
  <si>
    <t>Donation</t>
  </si>
  <si>
    <t>F'Raising</t>
  </si>
  <si>
    <t>M'ship</t>
  </si>
  <si>
    <t>Sponsors</t>
  </si>
  <si>
    <t>Sundry details</t>
  </si>
  <si>
    <t>Banked</t>
  </si>
  <si>
    <t>O/s deposits</t>
  </si>
  <si>
    <t>Huon FM Radio</t>
  </si>
  <si>
    <t>GST</t>
  </si>
  <si>
    <t>Creditor</t>
  </si>
  <si>
    <t>Chq #</t>
  </si>
  <si>
    <t>amount</t>
  </si>
  <si>
    <t>to ATO</t>
  </si>
  <si>
    <t>Paid Cr</t>
  </si>
  <si>
    <t>Advert'g</t>
  </si>
  <si>
    <t>APRA</t>
  </si>
  <si>
    <t>Comm'n</t>
  </si>
  <si>
    <t>H/Back</t>
  </si>
  <si>
    <t>F'raising</t>
  </si>
  <si>
    <t>General</t>
  </si>
  <si>
    <t>Other</t>
  </si>
  <si>
    <t>Int/phone</t>
  </si>
  <si>
    <t>Doody</t>
  </si>
  <si>
    <t>H/back</t>
  </si>
  <si>
    <t>Maint</t>
  </si>
  <si>
    <t>Studio req</t>
  </si>
  <si>
    <t>P/Cash</t>
  </si>
  <si>
    <t>transfers</t>
  </si>
  <si>
    <t>P/C &amp; S</t>
  </si>
  <si>
    <t>Huon FM Community Radio Club Inc</t>
  </si>
  <si>
    <t>CB Grant</t>
  </si>
  <si>
    <t>DHHS</t>
  </si>
  <si>
    <t>Balance as 30 June 2021 carried forward</t>
  </si>
  <si>
    <t>Surplus for the year</t>
  </si>
  <si>
    <t xml:space="preserve">2021 to 30th June 2022. The members of the Incorporation are responsible for the preparation </t>
  </si>
  <si>
    <t>Community Radio Club Inc.as at 30th June 2022 and the results of its operations and its cash</t>
  </si>
  <si>
    <t>Declared at Franklin this 25th day of July 2022.</t>
  </si>
  <si>
    <t>PO Box 24 Murdunna 7178,  Mobile : 0417983450</t>
  </si>
  <si>
    <t>2021/22</t>
  </si>
  <si>
    <t>For the Year ended 30/6/22</t>
  </si>
  <si>
    <t>as at June 30 2022</t>
  </si>
  <si>
    <t>For the year ended 30 June 2022</t>
  </si>
  <si>
    <t>view of the results of the Club for the year ending 30 June 2022.</t>
  </si>
  <si>
    <t>Club as at 30 June 2022.</t>
  </si>
  <si>
    <t>RECEIPTS CASH BOOK FOR YEAR 2021-22</t>
  </si>
  <si>
    <t>PAYMENTS CASH BOOK FOR YEAR 2021-2022</t>
  </si>
  <si>
    <t>RECEIPTS CASH BOOK FOR YEAR 2021-2022</t>
  </si>
  <si>
    <t>Reconciliation cash book &amp; bank: General Account</t>
  </si>
  <si>
    <t>Cash book</t>
  </si>
  <si>
    <t>Balance b/forward</t>
  </si>
  <si>
    <t>Add receipts</t>
  </si>
  <si>
    <t>Deduct payments</t>
  </si>
  <si>
    <t>Balance at bank at date of statement</t>
  </si>
  <si>
    <t>Add outstanding deposits</t>
  </si>
  <si>
    <t>Deduct unpresented cheques</t>
  </si>
  <si>
    <t>for year ended 30 June 2022</t>
  </si>
  <si>
    <t>Opening Balance</t>
  </si>
  <si>
    <t>Gwyn Perrin</t>
  </si>
  <si>
    <t>DC</t>
  </si>
  <si>
    <t>Kermandie Hotel</t>
  </si>
  <si>
    <t>DoverSeafest</t>
  </si>
  <si>
    <t>cash</t>
  </si>
  <si>
    <t>Alan Hennessy</t>
  </si>
  <si>
    <t>Southern Business Services</t>
  </si>
  <si>
    <t>Geeveston Community Centre</t>
  </si>
  <si>
    <t>Michael Moore</t>
  </si>
  <si>
    <t>d s coffee house</t>
  </si>
  <si>
    <t>Geeveston Pharmacy</t>
  </si>
  <si>
    <t>Ivette Mendoza</t>
  </si>
  <si>
    <t>Colin Gordon</t>
  </si>
  <si>
    <t>Andrew Burgess</t>
  </si>
  <si>
    <t>Jacquie  Lambie</t>
  </si>
  <si>
    <t>Liz Rickards</t>
  </si>
  <si>
    <t>GeevestonBowls Club</t>
  </si>
  <si>
    <t>Spots &amp; Space</t>
  </si>
  <si>
    <t>Friends of Franklin Forest</t>
  </si>
  <si>
    <t>Rosie Deacon</t>
  </si>
  <si>
    <t>Grants Account</t>
  </si>
  <si>
    <t>Rosie Gorman</t>
  </si>
  <si>
    <t>Anne Maree Lomas1440</t>
  </si>
  <si>
    <t>Jennifer Cocking</t>
  </si>
  <si>
    <t>Ian Cocking</t>
  </si>
  <si>
    <t>Zoe Walker</t>
  </si>
  <si>
    <t>Jo Topp</t>
  </si>
  <si>
    <t>iinet technologies</t>
  </si>
  <si>
    <t>Cygnet Butchery</t>
  </si>
  <si>
    <t>EFT</t>
  </si>
  <si>
    <t>BPay</t>
  </si>
  <si>
    <t>Telstra White Pages</t>
  </si>
  <si>
    <t>Huon Computer Solutions</t>
  </si>
  <si>
    <t>Aurora Energy</t>
  </si>
  <si>
    <t>R Gray</t>
  </si>
  <si>
    <t>internode</t>
  </si>
  <si>
    <t>Hunter-AON Gen</t>
  </si>
  <si>
    <t>Presented</t>
  </si>
  <si>
    <t>Outstanding</t>
  </si>
  <si>
    <t>Michael Wilson</t>
  </si>
  <si>
    <t>Franklin Marine</t>
  </si>
  <si>
    <t>Huon Valley Mitre10</t>
  </si>
  <si>
    <t>Tas Govt</t>
  </si>
  <si>
    <t>Working Account</t>
  </si>
  <si>
    <t>card reader</t>
  </si>
  <si>
    <t>Geeveston One Stop</t>
  </si>
  <si>
    <t>Tassie Toners &amp; Office Supplies</t>
  </si>
  <si>
    <t>Longley International Hotel</t>
  </si>
  <si>
    <t>Geeveston Bowls Club</t>
  </si>
  <si>
    <t>Frederick Leech</t>
  </si>
  <si>
    <t>Dan Street</t>
  </si>
  <si>
    <t>Michael Higgins</t>
  </si>
  <si>
    <t>Helen Lindsay</t>
  </si>
  <si>
    <t>Ian Irvine</t>
  </si>
  <si>
    <t>Archie Donnelly</t>
  </si>
  <si>
    <t>Alison Viner</t>
  </si>
  <si>
    <t>Bastian Seidel</t>
  </si>
  <si>
    <t>Charles Rich</t>
  </si>
  <si>
    <t>Annonymous</t>
  </si>
  <si>
    <t>DD</t>
  </si>
  <si>
    <t>Hunter-AON Defame</t>
  </si>
  <si>
    <t>Hunter Products</t>
  </si>
  <si>
    <t>Hunter-AON defame</t>
  </si>
  <si>
    <t>Longley Hotel</t>
  </si>
  <si>
    <t>dc</t>
  </si>
  <si>
    <t>southern bus</t>
  </si>
  <si>
    <t>hunter prem fund</t>
  </si>
  <si>
    <t>iinet</t>
  </si>
  <si>
    <t>R.Gray various</t>
  </si>
  <si>
    <t xml:space="preserve"> </t>
  </si>
  <si>
    <t>cygnet butcher</t>
  </si>
  <si>
    <t>c holiday</t>
  </si>
  <si>
    <t xml:space="preserve"> axiom crown castle</t>
  </si>
  <si>
    <t>benders</t>
  </si>
  <si>
    <t>huon news</t>
  </si>
  <si>
    <t>chris burrows</t>
  </si>
  <si>
    <t>huon valley</t>
  </si>
  <si>
    <t>aurora</t>
  </si>
  <si>
    <t>telstra</t>
  </si>
  <si>
    <t>geevesston hall</t>
  </si>
  <si>
    <t>iiintermode</t>
  </si>
  <si>
    <t>hunter prem insur</t>
  </si>
  <si>
    <t>P&amp; C Pepper</t>
  </si>
  <si>
    <t>Cash Deposit</t>
  </si>
  <si>
    <t>john perrin</t>
  </si>
  <si>
    <t>Dave Perrin</t>
  </si>
  <si>
    <t>Dean Winter</t>
  </si>
  <si>
    <t>cash deposit</t>
  </si>
  <si>
    <t>Cash &amp; Cheques</t>
  </si>
  <si>
    <t>clio-Magill</t>
  </si>
  <si>
    <t>geeveston pharmacy</t>
  </si>
  <si>
    <t>Huon Valley M10</t>
  </si>
  <si>
    <t>BBQ Monies</t>
  </si>
  <si>
    <t>geeveston bowls</t>
  </si>
  <si>
    <t>Kermandie hotel</t>
  </si>
  <si>
    <t>inv 10534</t>
  </si>
  <si>
    <t>prg group pty</t>
  </si>
  <si>
    <t>deposit cash</t>
  </si>
  <si>
    <t>dept state growth</t>
  </si>
  <si>
    <t>one stopo</t>
  </si>
  <si>
    <t>longley int hotel</t>
  </si>
  <si>
    <t>total</t>
  </si>
  <si>
    <t>hunter prem ins</t>
  </si>
  <si>
    <t>dd</t>
  </si>
  <si>
    <t>cbaa</t>
  </si>
  <si>
    <t>chubb fir &amp; sec</t>
  </si>
  <si>
    <t>bill</t>
  </si>
  <si>
    <t>the huon news</t>
  </si>
  <si>
    <t>tassie toners</t>
  </si>
  <si>
    <t>dscafe</t>
  </si>
  <si>
    <t>inv 2265</t>
  </si>
  <si>
    <t>geeveston pham</t>
  </si>
  <si>
    <t>tot</t>
  </si>
  <si>
    <t>cygnet butchery</t>
  </si>
  <si>
    <t>bbq</t>
  </si>
  <si>
    <t>tot sept</t>
  </si>
  <si>
    <t>tot aug</t>
  </si>
  <si>
    <t>tot jul</t>
  </si>
  <si>
    <t>kingston panel 7 paint</t>
  </si>
  <si>
    <t>kingston panel &amp; paint</t>
  </si>
  <si>
    <t>tot jul-sep</t>
  </si>
  <si>
    <t xml:space="preserve">  </t>
  </si>
  <si>
    <t>Treasurers Report</t>
  </si>
  <si>
    <t>Total Payments</t>
  </si>
  <si>
    <t>inc</t>
  </si>
  <si>
    <t>Fundraisers</t>
  </si>
  <si>
    <t>CBBA</t>
  </si>
  <si>
    <t>Telephone</t>
  </si>
  <si>
    <t>Herringback</t>
  </si>
  <si>
    <t>Total Receipts</t>
  </si>
  <si>
    <t>Donations</t>
  </si>
  <si>
    <t>Sundries</t>
  </si>
  <si>
    <t>Andy Waterhuse</t>
  </si>
  <si>
    <t>Gwyneth Perrin</t>
  </si>
  <si>
    <t>John Perrin</t>
  </si>
  <si>
    <t>David Perrin</t>
  </si>
  <si>
    <t xml:space="preserve"> Helen Lindsey</t>
  </si>
  <si>
    <t>Beverley Buckley</t>
  </si>
  <si>
    <t>I, John Perrin, being the treasurer of the Huon FM Community Radio Club Inc., hereby state</t>
  </si>
  <si>
    <t>Shaun s Handyman service deposit</t>
  </si>
  <si>
    <t xml:space="preserve">                       </t>
  </si>
  <si>
    <t>ato</t>
  </si>
  <si>
    <t>bbq  fun run</t>
  </si>
  <si>
    <t>dan street</t>
  </si>
  <si>
    <t>melanie shepard</t>
  </si>
  <si>
    <t>iris richter</t>
  </si>
  <si>
    <t>raymond malpas</t>
  </si>
  <si>
    <t>bev buckley</t>
  </si>
  <si>
    <t>donation</t>
  </si>
  <si>
    <t>mary rose &amp; jason dickfos</t>
  </si>
  <si>
    <t>corcomms</t>
  </si>
  <si>
    <t>franklin marine</t>
  </si>
  <si>
    <t>harcourts</t>
  </si>
  <si>
    <t>cba internode</t>
  </si>
  <si>
    <t>jb nichols</t>
  </si>
  <si>
    <t>sausage burgher</t>
  </si>
  <si>
    <t>aurora energy</t>
  </si>
  <si>
    <t>oct tot</t>
  </si>
  <si>
    <t>nov tot</t>
  </si>
  <si>
    <t>dec tot</t>
  </si>
  <si>
    <t>dec total</t>
  </si>
  <si>
    <t>3 month tot</t>
  </si>
  <si>
    <t>Hunter Prem</t>
  </si>
  <si>
    <t>cbba</t>
  </si>
  <si>
    <t>rotary club of hobart</t>
  </si>
  <si>
    <t>huon valley council lease</t>
  </si>
  <si>
    <t>bbq at mitre 10 tassie toners</t>
  </si>
  <si>
    <t>fiona wentworth-shields</t>
  </si>
  <si>
    <t>archie ballad</t>
  </si>
  <si>
    <t>ken ballad</t>
  </si>
  <si>
    <t xml:space="preserve">petty cash </t>
  </si>
  <si>
    <t>one stop</t>
  </si>
  <si>
    <t>laziko</t>
  </si>
  <si>
    <t>huon valley mitre 10</t>
  </si>
  <si>
    <t>ali the local</t>
  </si>
  <si>
    <t>geveston bowl</t>
  </si>
  <si>
    <t>GEEVESTON PHARMACY</t>
  </si>
  <si>
    <t>KERMANDIUE hotel</t>
  </si>
  <si>
    <t>JIMS ANTENNAS</t>
  </si>
  <si>
    <t>TASSIE TONERS</t>
  </si>
  <si>
    <t>31st October 2021</t>
  </si>
  <si>
    <t xml:space="preserve">bt forward </t>
  </si>
  <si>
    <t>A$8730.32</t>
  </si>
  <si>
    <t>gst</t>
  </si>
  <si>
    <t>studio power</t>
  </si>
  <si>
    <t>sundries</t>
  </si>
  <si>
    <t>INTERNOIDE</t>
  </si>
  <si>
    <t>BUILDING GRANT</t>
  </si>
  <si>
    <t xml:space="preserve">SOUNDPROOF </t>
  </si>
  <si>
    <t>jims antennas</t>
  </si>
  <si>
    <t>deposit</t>
  </si>
  <si>
    <t>peter harvey member</t>
  </si>
  <si>
    <t>huon valley hardware</t>
  </si>
  <si>
    <t xml:space="preserve"> huon vally council land tax</t>
  </si>
  <si>
    <t>robbie curydro</t>
  </si>
  <si>
    <t>dean winter</t>
  </si>
  <si>
    <t>tassie toner</t>
  </si>
  <si>
    <t>axiom herringback</t>
  </si>
  <si>
    <t>forestry 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</si>
</sst>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0"/>
      <color theme="1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6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indexed="8"/>
      <name val="Cambria"/>
      <family val="1"/>
    </font>
    <font>
      <b/>
      <sz val="9"/>
      <color indexed="8"/>
      <name val="Cambria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4" fontId="8" fillId="0" borderId="0" xfId="1" applyFont="1"/>
    <xf numFmtId="44" fontId="9" fillId="0" borderId="7" xfId="1" applyFont="1" applyBorder="1"/>
    <xf numFmtId="44" fontId="9" fillId="0" borderId="0" xfId="1" applyFont="1"/>
    <xf numFmtId="44" fontId="9" fillId="0" borderId="0" xfId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8" xfId="0" applyBorder="1"/>
    <xf numFmtId="0" fontId="12" fillId="0" borderId="8" xfId="0" applyFont="1" applyBorder="1"/>
    <xf numFmtId="0" fontId="13" fillId="0" borderId="0" xfId="0" applyFont="1" applyAlignment="1">
      <alignment horizontal="right"/>
    </xf>
    <xf numFmtId="15" fontId="12" fillId="0" borderId="0" xfId="0" quotePrefix="1" applyNumberFormat="1" applyFont="1"/>
    <xf numFmtId="0" fontId="12" fillId="0" borderId="0" xfId="0" applyFont="1" applyAlignment="1">
      <alignment horizontal="right"/>
    </xf>
    <xf numFmtId="0" fontId="4" fillId="0" borderId="0" xfId="0" applyFont="1" applyFill="1" applyAlignment="1">
      <alignment vertical="center"/>
    </xf>
    <xf numFmtId="0" fontId="0" fillId="0" borderId="0" xfId="0" applyFill="1"/>
    <xf numFmtId="44" fontId="0" fillId="0" borderId="0" xfId="0" applyNumberFormat="1"/>
    <xf numFmtId="44" fontId="8" fillId="0" borderId="0" xfId="1" applyFont="1" applyFill="1"/>
    <xf numFmtId="44" fontId="8" fillId="0" borderId="0" xfId="0" applyNumberFormat="1" applyFont="1"/>
    <xf numFmtId="0" fontId="6" fillId="0" borderId="0" xfId="0" applyFont="1" applyAlignment="1"/>
    <xf numFmtId="0" fontId="8" fillId="0" borderId="0" xfId="0" applyFont="1" applyFill="1"/>
    <xf numFmtId="0" fontId="6" fillId="0" borderId="0" xfId="0" applyFont="1" applyAlignment="1">
      <alignment horizontal="center"/>
    </xf>
    <xf numFmtId="44" fontId="9" fillId="0" borderId="0" xfId="1" applyFont="1" applyFill="1" applyBorder="1"/>
    <xf numFmtId="0" fontId="6" fillId="0" borderId="0" xfId="0" applyFont="1" applyAlignment="1">
      <alignment horizontal="center"/>
    </xf>
    <xf numFmtId="44" fontId="0" fillId="0" borderId="0" xfId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44" fontId="14" fillId="0" borderId="0" xfId="0" applyNumberFormat="1" applyFont="1" applyBorder="1"/>
    <xf numFmtId="0" fontId="4" fillId="0" borderId="0" xfId="0" applyFont="1"/>
    <xf numFmtId="0" fontId="4" fillId="0" borderId="8" xfId="0" applyFont="1" applyBorder="1"/>
    <xf numFmtId="44" fontId="4" fillId="0" borderId="0" xfId="1" applyFont="1"/>
    <xf numFmtId="44" fontId="4" fillId="0" borderId="8" xfId="1" applyFont="1" applyBorder="1"/>
    <xf numFmtId="44" fontId="3" fillId="0" borderId="8" xfId="1" applyFont="1" applyBorder="1"/>
    <xf numFmtId="0" fontId="3" fillId="0" borderId="0" xfId="0" applyFont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center"/>
    </xf>
    <xf numFmtId="44" fontId="4" fillId="0" borderId="0" xfId="1" applyFont="1" applyBorder="1"/>
    <xf numFmtId="44" fontId="9" fillId="0" borderId="0" xfId="0" applyNumberFormat="1" applyFont="1" applyAlignment="1">
      <alignment horizontal="center"/>
    </xf>
    <xf numFmtId="14" fontId="17" fillId="0" borderId="0" xfId="0" applyNumberFormat="1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Protection="1">
      <protection locked="0"/>
    </xf>
    <xf numFmtId="0" fontId="17" fillId="0" borderId="0" xfId="0" applyNumberFormat="1" applyFont="1" applyFill="1" applyProtection="1">
      <protection locked="0"/>
    </xf>
    <xf numFmtId="16" fontId="17" fillId="0" borderId="0" xfId="0" applyNumberFormat="1" applyFont="1" applyFill="1" applyBorder="1" applyProtection="1">
      <protection locked="0"/>
    </xf>
    <xf numFmtId="16" fontId="17" fillId="0" borderId="0" xfId="0" applyNumberFormat="1" applyFont="1" applyFill="1" applyProtection="1">
      <protection locked="0"/>
    </xf>
    <xf numFmtId="4" fontId="18" fillId="0" borderId="0" xfId="0" applyNumberFormat="1" applyFont="1" applyFill="1" applyAlignment="1" applyProtection="1">
      <alignment horizontal="left"/>
      <protection locked="0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Protection="1">
      <protection locked="0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4" fontId="18" fillId="0" borderId="0" xfId="0" applyNumberFormat="1" applyFont="1" applyFill="1" applyAlignment="1" applyProtection="1">
      <alignment horizontal="center"/>
      <protection locked="0"/>
    </xf>
    <xf numFmtId="4" fontId="18" fillId="0" borderId="10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4" fontId="18" fillId="0" borderId="0" xfId="0" applyNumberFormat="1" applyFont="1" applyFill="1" applyAlignment="1" applyProtection="1">
      <alignment horizontal="center" vertical="center"/>
      <protection locked="0"/>
    </xf>
    <xf numFmtId="4" fontId="18" fillId="0" borderId="0" xfId="0" applyNumberFormat="1" applyFont="1" applyFill="1" applyAlignment="1" applyProtection="1">
      <alignment horizontal="center" vertical="center" wrapText="1"/>
      <protection locked="0"/>
    </xf>
    <xf numFmtId="4" fontId="18" fillId="0" borderId="10" xfId="0" applyNumberFormat="1" applyFont="1" applyFill="1" applyBorder="1" applyAlignment="1" applyProtection="1">
      <alignment horizontal="center" vertical="center"/>
      <protection locked="0"/>
    </xf>
    <xf numFmtId="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0" applyNumberFormat="1" applyFont="1" applyFill="1" applyBorder="1" applyAlignment="1" applyProtection="1">
      <alignment horizontal="center" vertical="center"/>
      <protection locked="0"/>
    </xf>
    <xf numFmtId="4" fontId="17" fillId="0" borderId="10" xfId="0" applyNumberFormat="1" applyFont="1" applyFill="1" applyBorder="1" applyProtection="1">
      <protection locked="0"/>
    </xf>
    <xf numFmtId="4" fontId="0" fillId="0" borderId="0" xfId="0" applyNumberFormat="1"/>
    <xf numFmtId="0" fontId="21" fillId="0" borderId="0" xfId="0" applyNumberFormat="1" applyFont="1" applyFill="1" applyAlignment="1" applyProtection="1">
      <alignment horizontal="left"/>
      <protection locked="0"/>
    </xf>
    <xf numFmtId="0" fontId="21" fillId="0" borderId="0" xfId="0" applyNumberFormat="1" applyFont="1" applyFill="1" applyAlignment="1" applyProtection="1">
      <alignment horizontal="center"/>
      <protection locked="0"/>
    </xf>
    <xf numFmtId="0" fontId="21" fillId="0" borderId="0" xfId="0" applyNumberFormat="1" applyFont="1" applyFill="1" applyAlignment="1" applyProtection="1">
      <alignment horizontal="center"/>
      <protection locked="0"/>
    </xf>
    <xf numFmtId="0" fontId="22" fillId="0" borderId="10" xfId="0" applyNumberFormat="1" applyFont="1" applyFill="1" applyBorder="1" applyProtection="1">
      <protection locked="0"/>
    </xf>
    <xf numFmtId="0" fontId="22" fillId="0" borderId="0" xfId="0" applyNumberFormat="1" applyFont="1" applyFill="1" applyProtection="1">
      <protection locked="0"/>
    </xf>
    <xf numFmtId="0" fontId="22" fillId="0" borderId="0" xfId="0" applyFont="1" applyFill="1" applyProtection="1"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NumberFormat="1" applyFont="1" applyFill="1" applyBorder="1" applyAlignment="1" applyProtection="1">
      <alignment horizontal="center"/>
      <protection locked="0"/>
    </xf>
    <xf numFmtId="0" fontId="21" fillId="0" borderId="10" xfId="0" applyNumberFormat="1" applyFont="1" applyFill="1" applyBorder="1" applyAlignment="1" applyProtection="1">
      <alignment horizontal="center"/>
      <protection locked="0"/>
    </xf>
    <xf numFmtId="0" fontId="21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14" fontId="22" fillId="0" borderId="0" xfId="0" applyNumberFormat="1" applyFont="1" applyFill="1" applyProtection="1">
      <protection locked="0"/>
    </xf>
    <xf numFmtId="0" fontId="22" fillId="0" borderId="0" xfId="0" applyNumberFormat="1" applyFont="1" applyFill="1" applyAlignment="1" applyProtection="1">
      <alignment horizontal="center"/>
      <protection locked="0"/>
    </xf>
    <xf numFmtId="16" fontId="22" fillId="0" borderId="0" xfId="0" applyNumberFormat="1" applyFont="1" applyFill="1" applyProtection="1">
      <protection locked="0"/>
    </xf>
    <xf numFmtId="4" fontId="21" fillId="0" borderId="0" xfId="0" applyNumberFormat="1" applyFont="1" applyFill="1" applyProtection="1">
      <protection locked="0"/>
    </xf>
    <xf numFmtId="4" fontId="22" fillId="0" borderId="0" xfId="0" applyNumberFormat="1" applyFont="1" applyFill="1" applyProtection="1">
      <protection locked="0"/>
    </xf>
    <xf numFmtId="4" fontId="22" fillId="0" borderId="10" xfId="0" applyNumberFormat="1" applyFont="1" applyFill="1" applyBorder="1" applyProtection="1">
      <protection locked="0"/>
    </xf>
    <xf numFmtId="4" fontId="22" fillId="0" borderId="11" xfId="0" applyNumberFormat="1" applyFont="1" applyFill="1" applyBorder="1" applyProtection="1">
      <protection locked="0"/>
    </xf>
    <xf numFmtId="4" fontId="22" fillId="0" borderId="0" xfId="0" applyNumberFormat="1" applyFont="1" applyFill="1" applyBorder="1" applyProtection="1">
      <protection locked="0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Alignment="1" applyProtection="1">
      <protection locked="0"/>
    </xf>
    <xf numFmtId="44" fontId="7" fillId="0" borderId="0" xfId="1" applyFont="1"/>
    <xf numFmtId="44" fontId="6" fillId="0" borderId="0" xfId="1" applyFont="1" applyAlignment="1">
      <alignment horizontal="center"/>
    </xf>
    <xf numFmtId="44" fontId="14" fillId="0" borderId="9" xfId="1" applyFont="1" applyBorder="1"/>
    <xf numFmtId="44" fontId="0" fillId="0" borderId="9" xfId="1" applyFont="1" applyBorder="1"/>
    <xf numFmtId="44" fontId="14" fillId="0" borderId="0" xfId="1" applyFont="1" applyBorder="1"/>
    <xf numFmtId="44" fontId="0" fillId="0" borderId="0" xfId="1" applyFont="1" applyBorder="1"/>
    <xf numFmtId="0" fontId="9" fillId="0" borderId="0" xfId="1" applyNumberFormat="1" applyFont="1" applyAlignment="1">
      <alignment horizontal="center"/>
    </xf>
    <xf numFmtId="14" fontId="4" fillId="0" borderId="0" xfId="0" applyNumberFormat="1" applyFont="1"/>
    <xf numFmtId="44" fontId="3" fillId="0" borderId="9" xfId="1" applyFont="1" applyBorder="1"/>
    <xf numFmtId="1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4" fontId="0" fillId="0" borderId="8" xfId="0" applyNumberFormat="1" applyBorder="1"/>
    <xf numFmtId="16" fontId="0" fillId="0" borderId="0" xfId="0" applyNumberFormat="1"/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10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4" fontId="0" fillId="0" borderId="0" xfId="0" applyNumberFormat="1"/>
    <xf numFmtId="17" fontId="0" fillId="0" borderId="0" xfId="0" applyNumberFormat="1"/>
    <xf numFmtId="0" fontId="21" fillId="0" borderId="0" xfId="0" applyNumberFormat="1" applyFont="1" applyFill="1" applyAlignment="1" applyProtection="1">
      <alignment horizontal="center"/>
      <protection locked="0"/>
    </xf>
    <xf numFmtId="0" fontId="25" fillId="0" borderId="0" xfId="0" applyFont="1"/>
    <xf numFmtId="4" fontId="21" fillId="0" borderId="10" xfId="0" applyNumberFormat="1" applyFont="1" applyFill="1" applyBorder="1" applyAlignment="1" applyProtection="1">
      <alignment horizontal="center"/>
      <protection locked="0"/>
    </xf>
    <xf numFmtId="4" fontId="21" fillId="0" borderId="0" xfId="0" applyNumberFormat="1" applyFont="1" applyFill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8" fontId="0" fillId="0" borderId="0" xfId="0" applyNumberFormat="1"/>
    <xf numFmtId="0" fontId="0" fillId="0" borderId="0" xfId="0" applyFill="1" applyBorder="1"/>
    <xf numFmtId="6" fontId="0" fillId="0" borderId="0" xfId="0" applyNumberFormat="1"/>
    <xf numFmtId="0" fontId="21" fillId="0" borderId="0" xfId="0" applyNumberFormat="1" applyFont="1" applyFill="1" applyAlignment="1" applyProtection="1">
      <alignment horizontal="center"/>
      <protection locked="0"/>
    </xf>
    <xf numFmtId="0" fontId="21" fillId="0" borderId="0" xfId="0" applyNumberFormat="1" applyFont="1" applyFill="1" applyAlignment="1" applyProtection="1">
      <alignment horizontal="center"/>
      <protection locked="0"/>
    </xf>
    <xf numFmtId="14" fontId="21" fillId="0" borderId="0" xfId="0" applyNumberFormat="1" applyFont="1" applyFill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NumberFormat="1" applyFont="1" applyFill="1" applyAlignment="1" applyProtection="1">
      <alignment horizontal="left"/>
      <protection locked="0"/>
    </xf>
    <xf numFmtId="4" fontId="18" fillId="0" borderId="0" xfId="0" applyNumberFormat="1" applyFont="1" applyFill="1" applyAlignment="1" applyProtection="1">
      <alignment horizontal="center"/>
      <protection locked="0"/>
    </xf>
    <xf numFmtId="4" fontId="18" fillId="0" borderId="1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1" fillId="0" borderId="8" xfId="0" applyNumberFormat="1" applyFont="1" applyFill="1" applyBorder="1" applyAlignment="1" applyProtection="1">
      <alignment horizontal="center"/>
      <protection locked="0"/>
    </xf>
    <xf numFmtId="0" fontId="21" fillId="0" borderId="0" xfId="0" applyNumberFormat="1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opLeftCell="A7" workbookViewId="0">
      <selection activeCell="I35" sqref="I35"/>
    </sheetView>
  </sheetViews>
  <sheetFormatPr defaultRowHeight="15" x14ac:dyDescent="0.25"/>
  <sheetData>
    <row r="1" spans="1:9" ht="126" thickBot="1" x14ac:dyDescent="1.65">
      <c r="A1" s="3" t="s">
        <v>18</v>
      </c>
      <c r="B1" s="4"/>
      <c r="C1" s="4"/>
      <c r="D1" s="4"/>
      <c r="E1" s="5"/>
    </row>
    <row r="2" spans="1:9" x14ac:dyDescent="0.25">
      <c r="A2" s="132" t="s">
        <v>19</v>
      </c>
      <c r="B2" s="133"/>
      <c r="C2" s="133"/>
      <c r="D2" s="133"/>
      <c r="E2" s="134"/>
    </row>
    <row r="3" spans="1:9" ht="15.75" thickBot="1" x14ac:dyDescent="0.3">
      <c r="A3" s="135" t="s">
        <v>20</v>
      </c>
      <c r="B3" s="136"/>
      <c r="C3" s="136"/>
      <c r="D3" s="136"/>
      <c r="E3" s="137"/>
    </row>
    <row r="5" spans="1:9" ht="15" customHeight="1" x14ac:dyDescent="0.25">
      <c r="A5" s="131" t="s">
        <v>0</v>
      </c>
      <c r="B5" s="131"/>
      <c r="C5" s="131"/>
      <c r="D5" s="131"/>
      <c r="E5" s="131"/>
      <c r="F5" s="131"/>
      <c r="G5" s="131"/>
      <c r="H5" s="131"/>
      <c r="I5" s="131"/>
    </row>
    <row r="7" spans="1:9" ht="15" customHeight="1" x14ac:dyDescent="0.25">
      <c r="A7" s="131" t="s">
        <v>53</v>
      </c>
      <c r="B7" s="131"/>
      <c r="C7" s="131"/>
      <c r="D7" s="131"/>
      <c r="E7" s="131"/>
      <c r="F7" s="131"/>
      <c r="G7" s="131"/>
      <c r="H7" s="131"/>
      <c r="I7" s="131"/>
    </row>
    <row r="8" spans="1:9" x14ac:dyDescent="0.25">
      <c r="A8" s="1" t="s">
        <v>1</v>
      </c>
    </row>
    <row r="9" spans="1:9" x14ac:dyDescent="0.25">
      <c r="A9" s="2" t="s">
        <v>6</v>
      </c>
    </row>
    <row r="10" spans="1:9" x14ac:dyDescent="0.25">
      <c r="A10" s="2" t="s">
        <v>54</v>
      </c>
    </row>
    <row r="11" spans="1:9" x14ac:dyDescent="0.25">
      <c r="A11" s="2" t="s">
        <v>159</v>
      </c>
    </row>
    <row r="12" spans="1:9" x14ac:dyDescent="0.25">
      <c r="A12" s="2" t="s">
        <v>7</v>
      </c>
    </row>
    <row r="13" spans="1:9" x14ac:dyDescent="0.25">
      <c r="A13" s="2" t="s">
        <v>8</v>
      </c>
    </row>
    <row r="14" spans="1:9" x14ac:dyDescent="0.25">
      <c r="A14" s="2" t="s">
        <v>21</v>
      </c>
    </row>
    <row r="15" spans="1:9" x14ac:dyDescent="0.25">
      <c r="A15" s="2"/>
    </row>
    <row r="16" spans="1:9" x14ac:dyDescent="0.25">
      <c r="A16" s="2" t="s">
        <v>9</v>
      </c>
    </row>
    <row r="17" spans="1:1" x14ac:dyDescent="0.25">
      <c r="A17" s="2" t="s">
        <v>10</v>
      </c>
    </row>
    <row r="18" spans="1:1" x14ac:dyDescent="0.25">
      <c r="A18" s="2" t="s">
        <v>11</v>
      </c>
    </row>
    <row r="19" spans="1:1" x14ac:dyDescent="0.25">
      <c r="A19" s="2" t="s">
        <v>12</v>
      </c>
    </row>
    <row r="20" spans="1:1" x14ac:dyDescent="0.25">
      <c r="A20" s="2" t="s">
        <v>13</v>
      </c>
    </row>
    <row r="21" spans="1:1" x14ac:dyDescent="0.25">
      <c r="A21" s="2" t="s">
        <v>14</v>
      </c>
    </row>
    <row r="22" spans="1:1" x14ac:dyDescent="0.25">
      <c r="A22" s="2" t="s">
        <v>38</v>
      </c>
    </row>
    <row r="23" spans="1:1" x14ac:dyDescent="0.25">
      <c r="A23" s="2" t="s">
        <v>39</v>
      </c>
    </row>
    <row r="24" spans="1:1" x14ac:dyDescent="0.25">
      <c r="A24" s="2"/>
    </row>
    <row r="25" spans="1:1" x14ac:dyDescent="0.25">
      <c r="A25" s="1" t="s">
        <v>2</v>
      </c>
    </row>
    <row r="26" spans="1:1" x14ac:dyDescent="0.25">
      <c r="A26" s="2" t="s">
        <v>55</v>
      </c>
    </row>
    <row r="27" spans="1:1" x14ac:dyDescent="0.25">
      <c r="A27" s="2" t="s">
        <v>160</v>
      </c>
    </row>
    <row r="28" spans="1:1" x14ac:dyDescent="0.25">
      <c r="A28" s="2" t="s">
        <v>56</v>
      </c>
    </row>
    <row r="29" spans="1:1" x14ac:dyDescent="0.25">
      <c r="A29" s="2"/>
    </row>
    <row r="30" spans="1:1" x14ac:dyDescent="0.25">
      <c r="A30" s="2" t="s">
        <v>15</v>
      </c>
    </row>
    <row r="31" spans="1:1" x14ac:dyDescent="0.25">
      <c r="A31" s="2" t="s">
        <v>16</v>
      </c>
    </row>
    <row r="32" spans="1:1" x14ac:dyDescent="0.25">
      <c r="A32" s="2"/>
    </row>
    <row r="33" spans="1:9" x14ac:dyDescent="0.25">
      <c r="A33" s="2" t="s">
        <v>161</v>
      </c>
    </row>
    <row r="34" spans="1:9" x14ac:dyDescent="0.25">
      <c r="A34" s="2"/>
    </row>
    <row r="35" spans="1:9" x14ac:dyDescent="0.25">
      <c r="A35" s="2"/>
    </row>
    <row r="36" spans="1:9" x14ac:dyDescent="0.25">
      <c r="A36" s="2"/>
    </row>
    <row r="37" spans="1:9" x14ac:dyDescent="0.25">
      <c r="A37" s="2" t="s">
        <v>3</v>
      </c>
    </row>
    <row r="38" spans="1:9" x14ac:dyDescent="0.25">
      <c r="A38" s="2" t="s">
        <v>4</v>
      </c>
    </row>
    <row r="39" spans="1:9" x14ac:dyDescent="0.25">
      <c r="A39" s="24" t="s">
        <v>48</v>
      </c>
      <c r="B39" s="25"/>
      <c r="C39" s="25"/>
    </row>
    <row r="40" spans="1:9" ht="15.75" thickBot="1" x14ac:dyDescent="0.3"/>
    <row r="41" spans="1:9" x14ac:dyDescent="0.25">
      <c r="A41" s="138" t="s">
        <v>162</v>
      </c>
      <c r="B41" s="139"/>
      <c r="C41" s="139"/>
      <c r="D41" s="139"/>
      <c r="E41" s="139"/>
      <c r="F41" s="139"/>
      <c r="G41" s="139"/>
      <c r="H41" s="139"/>
      <c r="I41" s="140"/>
    </row>
    <row r="42" spans="1:9" ht="15.75" thickBot="1" x14ac:dyDescent="0.3">
      <c r="A42" s="128" t="s">
        <v>17</v>
      </c>
      <c r="B42" s="129"/>
      <c r="C42" s="129"/>
      <c r="D42" s="129"/>
      <c r="E42" s="129"/>
      <c r="F42" s="129"/>
      <c r="G42" s="129"/>
      <c r="H42" s="129"/>
      <c r="I42" s="130"/>
    </row>
  </sheetData>
  <mergeCells count="6">
    <mergeCell ref="A42:I42"/>
    <mergeCell ref="A7:I7"/>
    <mergeCell ref="A5:I5"/>
    <mergeCell ref="A2:E2"/>
    <mergeCell ref="A3:E3"/>
    <mergeCell ref="A41:I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332"/>
  <sheetViews>
    <sheetView tabSelected="1" topLeftCell="A95" workbookViewId="0">
      <selection activeCell="A113" sqref="A113"/>
    </sheetView>
  </sheetViews>
  <sheetFormatPr defaultRowHeight="15" x14ac:dyDescent="0.25"/>
  <cols>
    <col min="1" max="1" width="11.42578125" customWidth="1"/>
    <col min="5" max="5" width="12.7109375" customWidth="1"/>
    <col min="7" max="7" width="7" customWidth="1"/>
    <col min="9" max="9" width="7.7109375" customWidth="1"/>
    <col min="10" max="10" width="7.42578125" customWidth="1"/>
    <col min="11" max="11" width="7.85546875" customWidth="1"/>
    <col min="12" max="12" width="8.28515625" customWidth="1"/>
    <col min="14" max="14" width="7.7109375" customWidth="1"/>
    <col min="15" max="15" width="8.140625" customWidth="1"/>
    <col min="18" max="18" width="8.42578125" customWidth="1"/>
    <col min="21" max="21" width="7.7109375" customWidth="1"/>
    <col min="22" max="22" width="7.28515625" customWidth="1"/>
    <col min="23" max="23" width="8.5703125" customWidth="1"/>
    <col min="24" max="24" width="7.5703125" customWidth="1"/>
    <col min="25" max="25" width="7.85546875" customWidth="1"/>
    <col min="26" max="26" width="8.140625" customWidth="1"/>
    <col min="27" max="28" width="8" customWidth="1"/>
    <col min="29" max="29" width="8.7109375" customWidth="1"/>
    <col min="30" max="30" width="11.140625" customWidth="1"/>
    <col min="31" max="31" width="12.140625" customWidth="1"/>
  </cols>
  <sheetData>
    <row r="1" spans="1:31" x14ac:dyDescent="0.25">
      <c r="A1" s="73" t="s">
        <v>132</v>
      </c>
      <c r="B1" s="74"/>
      <c r="C1" s="74"/>
      <c r="D1" s="74"/>
      <c r="E1" s="74"/>
      <c r="F1" s="150" t="s">
        <v>170</v>
      </c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74"/>
      <c r="S1" s="74"/>
      <c r="T1" s="74"/>
      <c r="U1" s="74"/>
      <c r="V1" s="74"/>
      <c r="W1" s="74"/>
      <c r="X1" s="74"/>
      <c r="Y1" s="74"/>
      <c r="Z1" s="74"/>
      <c r="AA1" s="74"/>
      <c r="AB1" s="76"/>
      <c r="AC1" s="77"/>
      <c r="AD1" s="77"/>
      <c r="AE1" s="78"/>
    </row>
    <row r="2" spans="1:31" x14ac:dyDescent="0.25">
      <c r="A2" s="74"/>
      <c r="B2" s="79"/>
      <c r="C2" s="74"/>
      <c r="D2" s="74"/>
      <c r="E2" s="149" t="s">
        <v>133</v>
      </c>
      <c r="F2" s="149"/>
      <c r="G2" s="74"/>
      <c r="H2" s="74"/>
      <c r="I2" s="74"/>
      <c r="J2" s="74"/>
      <c r="K2" s="74"/>
      <c r="L2" s="74"/>
      <c r="M2" s="149" t="s">
        <v>67</v>
      </c>
      <c r="N2" s="149"/>
      <c r="O2" s="74"/>
      <c r="P2" s="149" t="s">
        <v>40</v>
      </c>
      <c r="Q2" s="149"/>
      <c r="R2" s="80"/>
      <c r="S2" s="149" t="s">
        <v>65</v>
      </c>
      <c r="T2" s="149"/>
      <c r="U2" s="80"/>
      <c r="V2" s="80"/>
      <c r="W2" s="80"/>
      <c r="X2" s="80"/>
      <c r="Y2" s="80"/>
      <c r="Z2" s="80"/>
      <c r="AA2" s="80"/>
      <c r="AB2" s="81"/>
      <c r="AC2" s="74"/>
      <c r="AD2" s="74"/>
      <c r="AE2" s="79"/>
    </row>
    <row r="3" spans="1:31" x14ac:dyDescent="0.25">
      <c r="A3" s="82" t="s">
        <v>119</v>
      </c>
      <c r="B3" s="83" t="s">
        <v>134</v>
      </c>
      <c r="C3" s="82" t="s">
        <v>135</v>
      </c>
      <c r="D3" s="82" t="s">
        <v>136</v>
      </c>
      <c r="E3" s="82" t="s">
        <v>137</v>
      </c>
      <c r="F3" s="82" t="s">
        <v>138</v>
      </c>
      <c r="G3" s="82" t="s">
        <v>60</v>
      </c>
      <c r="H3" s="82" t="s">
        <v>139</v>
      </c>
      <c r="I3" s="82" t="s">
        <v>140</v>
      </c>
      <c r="J3" s="82" t="s">
        <v>62</v>
      </c>
      <c r="K3" s="82" t="s">
        <v>63</v>
      </c>
      <c r="L3" s="82" t="s">
        <v>141</v>
      </c>
      <c r="M3" s="82" t="s">
        <v>142</v>
      </c>
      <c r="N3" s="82" t="s">
        <v>69</v>
      </c>
      <c r="O3" s="82" t="s">
        <v>143</v>
      </c>
      <c r="P3" s="82" t="s">
        <v>144</v>
      </c>
      <c r="Q3" s="82" t="s">
        <v>145</v>
      </c>
      <c r="R3" s="82" t="s">
        <v>146</v>
      </c>
      <c r="S3" s="82" t="s">
        <v>147</v>
      </c>
      <c r="T3" s="82" t="s">
        <v>148</v>
      </c>
      <c r="U3" s="82" t="s">
        <v>149</v>
      </c>
      <c r="V3" s="82" t="s">
        <v>45</v>
      </c>
      <c r="W3" s="82" t="s">
        <v>150</v>
      </c>
      <c r="X3" s="82" t="s">
        <v>71</v>
      </c>
      <c r="Y3" s="82" t="s">
        <v>151</v>
      </c>
      <c r="Z3" s="82" t="s">
        <v>152</v>
      </c>
      <c r="AA3" s="82" t="s">
        <v>153</v>
      </c>
      <c r="AB3" s="82" t="s">
        <v>58</v>
      </c>
      <c r="AC3" s="82" t="s">
        <v>219</v>
      </c>
      <c r="AD3" s="82" t="s">
        <v>220</v>
      </c>
    </row>
    <row r="4" spans="1:31" x14ac:dyDescent="0.25">
      <c r="A4" s="106"/>
      <c r="D4" s="72">
        <f>SUM(D5:D229)</f>
        <v>51039.469999999994</v>
      </c>
      <c r="E4" s="72" t="s">
        <v>251</v>
      </c>
      <c r="F4" s="72">
        <f t="shared" ref="F4:Q4" si="0">SUM(F5:F229)</f>
        <v>2514.83</v>
      </c>
      <c r="G4" s="72">
        <f t="shared" si="0"/>
        <v>0</v>
      </c>
      <c r="H4" s="72">
        <f t="shared" si="0"/>
        <v>143.19</v>
      </c>
      <c r="I4" s="72">
        <f t="shared" si="0"/>
        <v>0</v>
      </c>
      <c r="J4" s="72">
        <f t="shared" si="0"/>
        <v>0</v>
      </c>
      <c r="K4" s="72">
        <f t="shared" si="0"/>
        <v>5375.3999999999987</v>
      </c>
      <c r="L4" s="72">
        <f t="shared" si="0"/>
        <v>0</v>
      </c>
      <c r="M4" s="72">
        <f t="shared" si="0"/>
        <v>54.63</v>
      </c>
      <c r="N4" s="72">
        <f t="shared" si="0"/>
        <v>4535.8</v>
      </c>
      <c r="O4" s="72">
        <f t="shared" si="0"/>
        <v>3999.34</v>
      </c>
      <c r="P4" s="72">
        <f t="shared" si="0"/>
        <v>3700.9599999999987</v>
      </c>
      <c r="Q4" s="72">
        <f t="shared" si="0"/>
        <v>1143.44</v>
      </c>
      <c r="R4" s="72">
        <v>0</v>
      </c>
      <c r="S4" s="72">
        <f t="shared" ref="S4:AB4" si="1">SUM(S5:S229)</f>
        <v>766.8</v>
      </c>
      <c r="T4" s="72">
        <f t="shared" si="1"/>
        <v>6806.2099999999991</v>
      </c>
      <c r="U4" s="72">
        <f t="shared" si="1"/>
        <v>847.64</v>
      </c>
      <c r="V4" s="72">
        <f t="shared" si="1"/>
        <v>2469.1999999999998</v>
      </c>
      <c r="W4" s="72">
        <f t="shared" si="1"/>
        <v>521.32000000000005</v>
      </c>
      <c r="X4" s="72">
        <f t="shared" si="1"/>
        <v>0</v>
      </c>
      <c r="Y4" s="72">
        <f t="shared" si="1"/>
        <v>140.4</v>
      </c>
      <c r="Z4" s="72">
        <f t="shared" si="1"/>
        <v>216</v>
      </c>
      <c r="AA4" s="72">
        <f t="shared" si="1"/>
        <v>0</v>
      </c>
      <c r="AB4" s="72">
        <f t="shared" si="1"/>
        <v>939.4</v>
      </c>
      <c r="AD4" s="72" t="e">
        <f>SUM(AD5:AD229)</f>
        <v>#VALUE!</v>
      </c>
    </row>
    <row r="5" spans="1:31" x14ac:dyDescent="0.25">
      <c r="A5" s="84">
        <v>44378</v>
      </c>
      <c r="B5" s="77" t="s">
        <v>209</v>
      </c>
      <c r="C5" s="85" t="s">
        <v>241</v>
      </c>
      <c r="D5" s="72">
        <v>107.33</v>
      </c>
      <c r="E5" s="88"/>
      <c r="F5" s="88">
        <v>9.7899999999999991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>
        <v>97.54</v>
      </c>
      <c r="S5" s="88"/>
      <c r="T5" s="88"/>
      <c r="U5" s="88"/>
      <c r="V5" s="88"/>
      <c r="W5" s="88"/>
      <c r="X5" s="88"/>
      <c r="Y5" s="88"/>
      <c r="Z5" s="88"/>
      <c r="AA5" s="88"/>
      <c r="AB5" s="89"/>
      <c r="AC5" s="90">
        <v>107.33</v>
      </c>
      <c r="AD5" s="72">
        <f>D5-AC5</f>
        <v>0</v>
      </c>
    </row>
    <row r="6" spans="1:31" x14ac:dyDescent="0.25">
      <c r="A6" s="84">
        <v>44379</v>
      </c>
      <c r="B6" s="78" t="s">
        <v>63</v>
      </c>
      <c r="C6" s="85" t="s">
        <v>241</v>
      </c>
      <c r="D6" s="72">
        <v>101.32</v>
      </c>
      <c r="E6" s="88"/>
      <c r="F6" s="88">
        <v>9.2100000000000009</v>
      </c>
      <c r="G6" s="88"/>
      <c r="H6" s="88"/>
      <c r="I6" s="88"/>
      <c r="J6" s="88"/>
      <c r="K6" s="88">
        <v>92.11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90">
        <v>101.32</v>
      </c>
      <c r="AD6" s="72">
        <f t="shared" ref="AD6:AD91" si="2">D6-AC6</f>
        <v>0</v>
      </c>
    </row>
    <row r="7" spans="1:31" x14ac:dyDescent="0.25">
      <c r="A7" s="84">
        <v>44381</v>
      </c>
      <c r="B7" s="78" t="s">
        <v>210</v>
      </c>
      <c r="C7" s="85" t="s">
        <v>211</v>
      </c>
      <c r="D7" s="72">
        <v>133.85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>
        <v>133.85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9"/>
      <c r="AC7" s="90">
        <v>133.85</v>
      </c>
      <c r="AD7" s="72">
        <f t="shared" si="2"/>
        <v>0</v>
      </c>
    </row>
    <row r="8" spans="1:31" x14ac:dyDescent="0.25">
      <c r="A8" s="84">
        <v>44382</v>
      </c>
      <c r="B8" s="78" t="s">
        <v>63</v>
      </c>
      <c r="C8" s="85" t="s">
        <v>241</v>
      </c>
      <c r="D8" s="72">
        <f t="shared" ref="D8:D36" si="3">SUM(E8:AB8)</f>
        <v>150.98999999999998</v>
      </c>
      <c r="E8" s="88"/>
      <c r="F8" s="88">
        <v>13.7</v>
      </c>
      <c r="G8" s="88"/>
      <c r="H8" s="88"/>
      <c r="I8" s="88"/>
      <c r="J8" s="88"/>
      <c r="K8" s="88">
        <v>137.29</v>
      </c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91"/>
      <c r="X8" s="91"/>
      <c r="Y8" s="91"/>
      <c r="Z8" s="91"/>
      <c r="AA8" s="91"/>
      <c r="AB8" s="89"/>
      <c r="AC8" s="90">
        <v>150.98999999999998</v>
      </c>
      <c r="AD8" s="72">
        <f t="shared" si="2"/>
        <v>0</v>
      </c>
    </row>
    <row r="9" spans="1:31" x14ac:dyDescent="0.25">
      <c r="A9" s="84">
        <v>44382</v>
      </c>
      <c r="B9" s="78" t="s">
        <v>85</v>
      </c>
      <c r="C9" s="85" t="s">
        <v>211</v>
      </c>
      <c r="D9" s="72">
        <v>58.36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>
        <v>58.36</v>
      </c>
      <c r="P9" s="88"/>
      <c r="Q9" s="88"/>
      <c r="R9" s="88"/>
      <c r="S9" s="88"/>
      <c r="T9" s="88"/>
      <c r="U9" s="88"/>
      <c r="V9" s="88"/>
      <c r="W9" s="91"/>
      <c r="X9" s="91"/>
      <c r="Y9" s="91"/>
      <c r="Z9" s="91"/>
      <c r="AA9" s="91"/>
      <c r="AB9" s="89"/>
      <c r="AC9" s="90">
        <v>58.36</v>
      </c>
      <c r="AD9" s="72">
        <f t="shared" si="2"/>
        <v>0</v>
      </c>
    </row>
    <row r="10" spans="1:31" x14ac:dyDescent="0.25">
      <c r="A10" s="84">
        <v>44390</v>
      </c>
      <c r="B10" s="78" t="s">
        <v>210</v>
      </c>
      <c r="C10" s="85" t="s">
        <v>211</v>
      </c>
      <c r="D10" s="72">
        <v>131.16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>
        <v>131.16</v>
      </c>
      <c r="P10" s="88"/>
      <c r="Q10" s="88"/>
      <c r="R10" s="88"/>
      <c r="S10" s="88"/>
      <c r="T10" s="88"/>
      <c r="U10" s="88"/>
      <c r="V10" s="88"/>
      <c r="W10" s="91"/>
      <c r="X10" s="91"/>
      <c r="Y10" s="91"/>
      <c r="Z10" s="91"/>
      <c r="AA10" s="91"/>
      <c r="AB10" s="89"/>
      <c r="AC10" s="90">
        <v>131.16</v>
      </c>
      <c r="AD10" s="72">
        <f t="shared" si="2"/>
        <v>0</v>
      </c>
    </row>
    <row r="11" spans="1:31" x14ac:dyDescent="0.25">
      <c r="A11" s="84">
        <v>44397</v>
      </c>
      <c r="B11" s="78" t="s">
        <v>114</v>
      </c>
      <c r="C11" s="85" t="s">
        <v>212</v>
      </c>
      <c r="D11" s="72">
        <v>2079</v>
      </c>
      <c r="E11" s="88">
        <v>2079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91"/>
      <c r="X11" s="91"/>
      <c r="Y11" s="91"/>
      <c r="Z11" s="91"/>
      <c r="AA11" s="91"/>
      <c r="AB11" s="89"/>
      <c r="AC11" s="90">
        <v>2079</v>
      </c>
      <c r="AD11" s="72">
        <f t="shared" si="2"/>
        <v>0</v>
      </c>
    </row>
    <row r="12" spans="1:31" x14ac:dyDescent="0.25">
      <c r="A12" s="84">
        <v>44397</v>
      </c>
      <c r="B12" s="78" t="s">
        <v>213</v>
      </c>
      <c r="C12" s="85" t="s">
        <v>241</v>
      </c>
      <c r="D12" s="72">
        <v>16.72</v>
      </c>
      <c r="E12" s="88"/>
      <c r="F12" s="88">
        <v>1.52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>
        <v>15.2</v>
      </c>
      <c r="S12" s="88"/>
      <c r="T12" s="88"/>
      <c r="U12" s="88"/>
      <c r="V12" s="88"/>
      <c r="W12" s="91"/>
      <c r="X12" s="91"/>
      <c r="Y12" s="91"/>
      <c r="Z12" s="91"/>
      <c r="AA12" s="91"/>
      <c r="AB12" s="89"/>
      <c r="AC12" s="90">
        <v>16.72</v>
      </c>
      <c r="AD12" s="72">
        <f t="shared" si="2"/>
        <v>0</v>
      </c>
    </row>
    <row r="13" spans="1:31" x14ac:dyDescent="0.25">
      <c r="A13" s="84">
        <v>44399</v>
      </c>
      <c r="B13" s="78" t="s">
        <v>50</v>
      </c>
      <c r="C13" s="85" t="s">
        <v>211</v>
      </c>
      <c r="D13" s="72">
        <v>68.099999999999994</v>
      </c>
      <c r="E13" s="88"/>
      <c r="F13" s="88">
        <v>6.19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>
        <v>61.91</v>
      </c>
      <c r="V13" s="88"/>
      <c r="W13" s="91"/>
      <c r="X13" s="91"/>
      <c r="Y13" s="91"/>
      <c r="Z13" s="91"/>
      <c r="AA13" s="91"/>
      <c r="AB13" s="89"/>
      <c r="AC13" s="90">
        <v>68.099999999999994</v>
      </c>
      <c r="AD13" s="72">
        <f t="shared" si="2"/>
        <v>0</v>
      </c>
    </row>
    <row r="14" spans="1:31" x14ac:dyDescent="0.25">
      <c r="A14" s="84">
        <v>44402</v>
      </c>
      <c r="B14" s="78" t="s">
        <v>214</v>
      </c>
      <c r="C14" s="85" t="s">
        <v>211</v>
      </c>
      <c r="D14" s="72">
        <v>150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>
        <v>150</v>
      </c>
      <c r="V14" s="88"/>
      <c r="W14" s="91"/>
      <c r="X14" s="91"/>
      <c r="Y14" s="91"/>
      <c r="Z14" s="91"/>
      <c r="AA14" s="91"/>
      <c r="AB14" s="89"/>
      <c r="AC14" s="90">
        <v>150</v>
      </c>
      <c r="AD14" s="72">
        <f t="shared" si="2"/>
        <v>0</v>
      </c>
    </row>
    <row r="15" spans="1:31" x14ac:dyDescent="0.25">
      <c r="A15" s="84">
        <v>44402</v>
      </c>
      <c r="B15" s="78" t="s">
        <v>215</v>
      </c>
      <c r="C15" s="85" t="s">
        <v>212</v>
      </c>
      <c r="D15" s="72">
        <v>890.9</v>
      </c>
      <c r="E15" s="88"/>
      <c r="F15" s="88">
        <v>81.02</v>
      </c>
      <c r="G15" s="88"/>
      <c r="H15" s="88"/>
      <c r="I15" s="88"/>
      <c r="J15" s="88"/>
      <c r="K15" s="88"/>
      <c r="L15" s="88"/>
      <c r="M15" s="88"/>
      <c r="N15" s="88">
        <v>809.88</v>
      </c>
      <c r="O15" s="88"/>
      <c r="P15" s="88"/>
      <c r="Q15" s="88"/>
      <c r="R15" s="88"/>
      <c r="S15" s="88"/>
      <c r="T15" s="88"/>
      <c r="U15" s="88"/>
      <c r="V15" s="88"/>
      <c r="W15" s="91"/>
      <c r="X15" s="91"/>
      <c r="Y15" s="91"/>
      <c r="Z15" s="91"/>
      <c r="AA15" s="91"/>
      <c r="AB15" s="89"/>
      <c r="AC15" s="90">
        <v>890.9</v>
      </c>
      <c r="AD15" s="72">
        <f t="shared" si="2"/>
        <v>0</v>
      </c>
    </row>
    <row r="16" spans="1:31" x14ac:dyDescent="0.25">
      <c r="A16" s="84">
        <v>25.09</v>
      </c>
      <c r="B16" s="78" t="s">
        <v>50</v>
      </c>
      <c r="C16" s="85" t="s">
        <v>211</v>
      </c>
      <c r="D16" s="72">
        <v>23.09</v>
      </c>
      <c r="E16" s="88"/>
      <c r="F16" s="88">
        <v>2.1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91"/>
      <c r="X16" s="91"/>
      <c r="Y16" s="91"/>
      <c r="Z16" s="91"/>
      <c r="AA16" s="91"/>
      <c r="AB16" s="89">
        <v>20.99</v>
      </c>
      <c r="AC16" s="90">
        <v>23.09</v>
      </c>
      <c r="AD16" s="72">
        <f t="shared" si="2"/>
        <v>0</v>
      </c>
    </row>
    <row r="17" spans="1:32" x14ac:dyDescent="0.25">
      <c r="A17" s="84">
        <v>44402</v>
      </c>
      <c r="B17" s="78" t="s">
        <v>210</v>
      </c>
      <c r="C17" s="85" t="s">
        <v>211</v>
      </c>
      <c r="D17" s="72">
        <v>99.9</v>
      </c>
      <c r="E17" s="88"/>
      <c r="F17" s="88">
        <v>9.08</v>
      </c>
      <c r="G17" s="88"/>
      <c r="H17" s="88"/>
      <c r="I17" s="88"/>
      <c r="J17" s="88"/>
      <c r="K17" s="88"/>
      <c r="L17" s="88"/>
      <c r="M17" s="88"/>
      <c r="N17" s="88"/>
      <c r="O17" s="88">
        <v>90.82</v>
      </c>
      <c r="P17" s="88"/>
      <c r="Q17" s="88"/>
      <c r="R17" s="88"/>
      <c r="S17" s="88"/>
      <c r="T17" s="88"/>
      <c r="U17" s="88"/>
      <c r="V17" s="88"/>
      <c r="W17" s="91"/>
      <c r="X17" s="91"/>
      <c r="Y17" s="91"/>
      <c r="Z17" s="91"/>
      <c r="AA17" s="91"/>
      <c r="AB17" s="89"/>
      <c r="AC17" s="90">
        <v>99.9</v>
      </c>
      <c r="AD17" s="72">
        <f t="shared" si="2"/>
        <v>0</v>
      </c>
    </row>
    <row r="18" spans="1:32" x14ac:dyDescent="0.25">
      <c r="A18" s="84">
        <v>44402</v>
      </c>
      <c r="B18" s="78" t="s">
        <v>216</v>
      </c>
      <c r="C18" s="85" t="s">
        <v>211</v>
      </c>
      <c r="D18" s="72">
        <v>206.28</v>
      </c>
      <c r="E18" s="88"/>
      <c r="F18" s="88">
        <v>18.75</v>
      </c>
      <c r="G18" s="88"/>
      <c r="H18" s="88"/>
      <c r="I18" s="88"/>
      <c r="J18" s="88"/>
      <c r="K18" s="88"/>
      <c r="L18" s="88"/>
      <c r="M18" s="88"/>
      <c r="N18" s="88"/>
      <c r="O18" s="88">
        <v>187.53</v>
      </c>
      <c r="P18" s="88"/>
      <c r="Q18" s="88"/>
      <c r="R18" s="88"/>
      <c r="S18" s="88"/>
      <c r="T18" s="88"/>
      <c r="U18" s="88"/>
      <c r="V18" s="88"/>
      <c r="W18" s="91" t="s">
        <v>251</v>
      </c>
      <c r="X18" s="91"/>
      <c r="Y18" s="91"/>
      <c r="Z18" s="91"/>
      <c r="AA18" s="91"/>
      <c r="AB18" s="89" t="s">
        <v>251</v>
      </c>
      <c r="AC18" s="90">
        <v>206.28</v>
      </c>
      <c r="AD18" s="72">
        <f t="shared" si="2"/>
        <v>0</v>
      </c>
    </row>
    <row r="19" spans="1:32" x14ac:dyDescent="0.25">
      <c r="A19" s="84">
        <v>44403</v>
      </c>
      <c r="B19" s="78" t="s">
        <v>217</v>
      </c>
      <c r="C19" s="85" t="s">
        <v>241</v>
      </c>
      <c r="D19" s="72">
        <v>109.99</v>
      </c>
      <c r="E19" s="88"/>
      <c r="F19" s="88">
        <v>9.99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>
        <v>100</v>
      </c>
      <c r="S19" s="88"/>
      <c r="T19" s="88"/>
      <c r="U19" s="88"/>
      <c r="V19" s="88"/>
      <c r="W19" s="91"/>
      <c r="X19" s="91"/>
      <c r="Y19" s="91"/>
      <c r="Z19" s="91"/>
      <c r="AA19" s="91"/>
      <c r="AB19" s="89"/>
      <c r="AC19" s="90">
        <v>109.99</v>
      </c>
      <c r="AD19" s="72">
        <f t="shared" si="2"/>
        <v>0</v>
      </c>
    </row>
    <row r="20" spans="1:32" x14ac:dyDescent="0.25">
      <c r="A20" s="84">
        <v>44403</v>
      </c>
      <c r="B20" s="78" t="s">
        <v>50</v>
      </c>
      <c r="C20" s="85" t="s">
        <v>211</v>
      </c>
      <c r="D20" s="72">
        <v>25.8</v>
      </c>
      <c r="E20" s="88"/>
      <c r="F20" s="88">
        <v>2.35</v>
      </c>
      <c r="G20" s="88"/>
      <c r="H20" s="88"/>
      <c r="I20" s="88"/>
      <c r="J20" s="88"/>
      <c r="K20" s="88"/>
      <c r="L20" s="88"/>
      <c r="M20" s="88" t="s">
        <v>251</v>
      </c>
      <c r="N20" s="88"/>
      <c r="O20" s="88"/>
      <c r="P20" s="88"/>
      <c r="Q20" s="88"/>
      <c r="R20" s="88"/>
      <c r="S20" s="88"/>
      <c r="T20" s="88"/>
      <c r="U20" s="88" t="s">
        <v>251</v>
      </c>
      <c r="V20" s="88"/>
      <c r="W20" s="91">
        <v>23.45</v>
      </c>
      <c r="X20" s="91"/>
      <c r="Y20" s="91"/>
      <c r="Z20" s="91"/>
      <c r="AA20" s="91"/>
      <c r="AB20" s="89"/>
      <c r="AC20" s="90">
        <v>25.8</v>
      </c>
      <c r="AD20" s="72">
        <f t="shared" si="2"/>
        <v>0</v>
      </c>
    </row>
    <row r="21" spans="1:32" x14ac:dyDescent="0.25">
      <c r="A21" s="84">
        <v>44404</v>
      </c>
      <c r="B21" s="78" t="s">
        <v>218</v>
      </c>
      <c r="C21" s="85" t="s">
        <v>241</v>
      </c>
      <c r="D21" s="72">
        <v>311.07</v>
      </c>
      <c r="E21" s="88" t="s">
        <v>251</v>
      </c>
      <c r="F21" s="88">
        <v>31.11</v>
      </c>
      <c r="G21" s="88"/>
      <c r="H21" s="88"/>
      <c r="I21" s="88"/>
      <c r="J21" s="88"/>
      <c r="K21" s="88"/>
      <c r="L21" s="88"/>
      <c r="M21" s="88"/>
      <c r="N21" s="88"/>
      <c r="O21" s="88"/>
      <c r="P21" s="88" t="s">
        <v>251</v>
      </c>
      <c r="Q21" s="88">
        <v>279.95999999999998</v>
      </c>
      <c r="R21" s="88"/>
      <c r="S21" s="88"/>
      <c r="T21" s="88"/>
      <c r="U21" s="88"/>
      <c r="V21" s="88"/>
      <c r="W21" s="91"/>
      <c r="X21" s="91"/>
      <c r="Y21" s="91"/>
      <c r="Z21" s="91"/>
      <c r="AA21" s="91"/>
      <c r="AB21" s="89"/>
      <c r="AC21" s="90">
        <v>311.07</v>
      </c>
      <c r="AD21" s="72" t="s">
        <v>251</v>
      </c>
      <c r="AE21" s="72" t="s">
        <v>251</v>
      </c>
      <c r="AF21" s="72" t="s">
        <v>251</v>
      </c>
    </row>
    <row r="22" spans="1:32" x14ac:dyDescent="0.25">
      <c r="A22" s="84"/>
      <c r="B22" s="78"/>
      <c r="C22" s="85"/>
      <c r="D22" s="72">
        <v>4663.8599999999997</v>
      </c>
      <c r="E22" s="88">
        <v>2079</v>
      </c>
      <c r="F22" s="88">
        <f>SUM(F5:F21)</f>
        <v>194.81</v>
      </c>
      <c r="G22" s="88"/>
      <c r="H22" s="88"/>
      <c r="I22" s="88"/>
      <c r="J22" s="88"/>
      <c r="K22" s="88">
        <f>SUM(K6:K21)</f>
        <v>229.39999999999998</v>
      </c>
      <c r="L22" s="88"/>
      <c r="M22" s="88"/>
      <c r="N22" s="88">
        <f>SUM(N6:N21)</f>
        <v>809.88</v>
      </c>
      <c r="O22" s="88">
        <f>SUM(O7:O21)</f>
        <v>601.72</v>
      </c>
      <c r="P22" s="88"/>
      <c r="Q22" s="88">
        <v>279.95999999999998</v>
      </c>
      <c r="R22" s="88">
        <f>SUM(R5:R21)</f>
        <v>212.74</v>
      </c>
      <c r="S22" s="88"/>
      <c r="T22" s="88"/>
      <c r="U22" s="88">
        <f>SUM(U13:U21)</f>
        <v>211.91</v>
      </c>
      <c r="V22" s="88"/>
      <c r="W22" s="91">
        <f>SUM(W5:W21)</f>
        <v>23.45</v>
      </c>
      <c r="X22" s="91"/>
      <c r="Y22" s="91"/>
      <c r="Z22" s="91"/>
      <c r="AA22" s="91"/>
      <c r="AB22" s="89">
        <f>SUM(AB16:AB21)</f>
        <v>20.99</v>
      </c>
      <c r="AC22" s="90">
        <f>SUM(E22:AB22)</f>
        <v>4663.8599999999997</v>
      </c>
      <c r="AD22" s="72"/>
    </row>
    <row r="23" spans="1:32" x14ac:dyDescent="0.25">
      <c r="A23" s="84"/>
      <c r="B23" s="78"/>
      <c r="C23" s="85"/>
      <c r="D23" s="72" t="s">
        <v>251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91"/>
      <c r="X23" s="91"/>
      <c r="Y23" s="91"/>
      <c r="Z23" s="91"/>
      <c r="AA23" s="91"/>
      <c r="AB23" s="89"/>
      <c r="AC23" s="90"/>
      <c r="AD23" s="72"/>
    </row>
    <row r="24" spans="1:32" x14ac:dyDescent="0.25">
      <c r="A24" s="84"/>
      <c r="B24" s="78"/>
      <c r="C24" s="85"/>
      <c r="D24" s="72" t="s">
        <v>251</v>
      </c>
      <c r="E24" s="88" t="s">
        <v>251</v>
      </c>
      <c r="F24" s="88" t="s">
        <v>251</v>
      </c>
      <c r="G24" s="88"/>
      <c r="H24" s="88" t="s">
        <v>251</v>
      </c>
      <c r="I24" s="88"/>
      <c r="J24" s="88"/>
      <c r="K24" s="88" t="s">
        <v>251</v>
      </c>
      <c r="L24" s="88"/>
      <c r="M24" s="88"/>
      <c r="N24" s="88" t="s">
        <v>251</v>
      </c>
      <c r="O24" s="88" t="s">
        <v>251</v>
      </c>
      <c r="P24" s="88"/>
      <c r="Q24" s="88" t="s">
        <v>251</v>
      </c>
      <c r="R24" s="88" t="s">
        <v>251</v>
      </c>
      <c r="S24" s="88"/>
      <c r="T24" s="88"/>
      <c r="U24" s="88" t="s">
        <v>251</v>
      </c>
      <c r="V24" s="88"/>
      <c r="W24" s="91" t="s">
        <v>251</v>
      </c>
      <c r="X24" s="91"/>
      <c r="Y24" s="91"/>
      <c r="Z24" s="91"/>
      <c r="AA24" s="91"/>
      <c r="AB24" s="89" t="s">
        <v>251</v>
      </c>
      <c r="AC24" s="90" t="s">
        <v>251</v>
      </c>
      <c r="AD24" s="72" t="s">
        <v>251</v>
      </c>
      <c r="AE24" s="72" t="s">
        <v>251</v>
      </c>
    </row>
    <row r="25" spans="1:32" x14ac:dyDescent="0.25">
      <c r="A25" s="115"/>
      <c r="B25" s="79"/>
      <c r="C25" s="115"/>
      <c r="D25" s="118" t="s">
        <v>251</v>
      </c>
      <c r="E25" s="149" t="s">
        <v>133</v>
      </c>
      <c r="F25" s="149"/>
      <c r="G25" s="115"/>
      <c r="H25" s="115"/>
      <c r="I25" s="115"/>
      <c r="J25" s="115"/>
      <c r="K25" s="115"/>
      <c r="L25" s="115"/>
      <c r="M25" s="149" t="s">
        <v>67</v>
      </c>
      <c r="N25" s="149"/>
      <c r="O25" s="115"/>
      <c r="P25" s="149" t="s">
        <v>40</v>
      </c>
      <c r="Q25" s="149"/>
      <c r="R25" s="80"/>
      <c r="S25" s="149" t="s">
        <v>65</v>
      </c>
      <c r="T25" s="149"/>
      <c r="U25" s="80"/>
      <c r="V25" s="80"/>
      <c r="W25" s="80"/>
      <c r="X25" s="80"/>
      <c r="Y25" s="80"/>
      <c r="Z25" s="80"/>
      <c r="AA25" s="80"/>
      <c r="AB25" s="117" t="s">
        <v>251</v>
      </c>
      <c r="AC25" s="115"/>
      <c r="AD25" s="115"/>
    </row>
    <row r="26" spans="1:32" x14ac:dyDescent="0.25">
      <c r="A26" s="82" t="s">
        <v>119</v>
      </c>
      <c r="B26" s="83" t="s">
        <v>134</v>
      </c>
      <c r="C26" s="82" t="s">
        <v>135</v>
      </c>
      <c r="D26" s="82" t="s">
        <v>136</v>
      </c>
      <c r="E26" s="82" t="s">
        <v>137</v>
      </c>
      <c r="F26" s="82" t="s">
        <v>138</v>
      </c>
      <c r="G26" s="82" t="s">
        <v>60</v>
      </c>
      <c r="H26" s="82" t="s">
        <v>139</v>
      </c>
      <c r="I26" s="82" t="s">
        <v>140</v>
      </c>
      <c r="J26" s="82" t="s">
        <v>62</v>
      </c>
      <c r="K26" s="82" t="s">
        <v>63</v>
      </c>
      <c r="L26" s="82" t="s">
        <v>141</v>
      </c>
      <c r="M26" s="82" t="s">
        <v>142</v>
      </c>
      <c r="N26" s="82" t="s">
        <v>69</v>
      </c>
      <c r="O26" s="82" t="s">
        <v>143</v>
      </c>
      <c r="P26" s="82" t="s">
        <v>144</v>
      </c>
      <c r="Q26" s="82" t="s">
        <v>145</v>
      </c>
      <c r="R26" s="82" t="s">
        <v>146</v>
      </c>
      <c r="S26" s="82" t="s">
        <v>147</v>
      </c>
      <c r="T26" s="82" t="s">
        <v>148</v>
      </c>
      <c r="U26" s="82" t="s">
        <v>149</v>
      </c>
      <c r="V26" s="82" t="s">
        <v>45</v>
      </c>
      <c r="W26" s="82" t="s">
        <v>150</v>
      </c>
      <c r="X26" s="82" t="s">
        <v>71</v>
      </c>
      <c r="Y26" s="82" t="s">
        <v>151</v>
      </c>
      <c r="Z26" s="82" t="s">
        <v>152</v>
      </c>
      <c r="AA26" s="82" t="s">
        <v>153</v>
      </c>
      <c r="AB26" s="82" t="s">
        <v>58</v>
      </c>
      <c r="AC26" s="82" t="s">
        <v>219</v>
      </c>
      <c r="AD26" s="82" t="s">
        <v>220</v>
      </c>
    </row>
    <row r="27" spans="1:32" x14ac:dyDescent="0.25">
      <c r="A27" s="84">
        <v>44410</v>
      </c>
      <c r="B27" s="78" t="s">
        <v>63</v>
      </c>
      <c r="C27" s="85" t="s">
        <v>241</v>
      </c>
      <c r="D27" s="72">
        <v>101.32</v>
      </c>
      <c r="E27" s="88"/>
      <c r="F27" s="88">
        <v>9.2100000000000009</v>
      </c>
      <c r="G27" s="88"/>
      <c r="H27" s="88"/>
      <c r="I27" s="88"/>
      <c r="J27" s="88"/>
      <c r="K27" s="88">
        <v>92.11</v>
      </c>
      <c r="L27" s="88"/>
      <c r="M27" s="88"/>
      <c r="N27" s="88"/>
      <c r="O27" s="88"/>
      <c r="P27" s="88"/>
      <c r="Q27" s="88"/>
      <c r="R27" s="88"/>
      <c r="S27" s="88">
        <f>SUM(S21)</f>
        <v>0</v>
      </c>
      <c r="T27" s="88"/>
      <c r="U27" s="88"/>
      <c r="V27" s="88"/>
      <c r="W27" s="91"/>
      <c r="X27" s="91"/>
      <c r="Y27" s="91"/>
      <c r="Z27" s="91"/>
      <c r="AA27" s="91"/>
      <c r="AB27" s="89"/>
      <c r="AC27" s="90">
        <v>101.32</v>
      </c>
      <c r="AD27" s="72">
        <f t="shared" si="2"/>
        <v>0</v>
      </c>
      <c r="AE27" s="72" t="s">
        <v>251</v>
      </c>
    </row>
    <row r="28" spans="1:32" x14ac:dyDescent="0.25">
      <c r="A28" s="84">
        <v>44411</v>
      </c>
      <c r="B28" s="78" t="s">
        <v>63</v>
      </c>
      <c r="C28" s="85" t="s">
        <v>241</v>
      </c>
      <c r="D28" s="72">
        <v>151.01</v>
      </c>
      <c r="E28" s="88"/>
      <c r="F28" s="88">
        <v>13.73</v>
      </c>
      <c r="G28" s="88"/>
      <c r="H28" s="88"/>
      <c r="I28" s="88"/>
      <c r="J28" s="88"/>
      <c r="K28" s="88">
        <v>137.28</v>
      </c>
      <c r="L28" s="88"/>
      <c r="M28" s="88"/>
      <c r="N28" s="88"/>
      <c r="O28" s="88"/>
      <c r="P28" s="88"/>
      <c r="Q28" s="88"/>
      <c r="R28" s="88"/>
      <c r="S28" s="88" t="s">
        <v>251</v>
      </c>
      <c r="T28" s="88"/>
      <c r="U28" s="88"/>
      <c r="V28" s="88"/>
      <c r="W28" s="91"/>
      <c r="X28" s="91"/>
      <c r="Y28" s="91"/>
      <c r="Z28" s="91"/>
      <c r="AA28" s="91"/>
      <c r="AB28" s="89"/>
      <c r="AC28" s="90">
        <v>151.01</v>
      </c>
      <c r="AD28" s="72">
        <f t="shared" si="2"/>
        <v>0</v>
      </c>
      <c r="AE28" s="72" t="s">
        <v>251</v>
      </c>
    </row>
    <row r="29" spans="1:32" x14ac:dyDescent="0.25">
      <c r="A29" s="84">
        <v>44411</v>
      </c>
      <c r="B29" s="78" t="s">
        <v>242</v>
      </c>
      <c r="C29" s="85" t="s">
        <v>241</v>
      </c>
      <c r="D29" s="72">
        <v>80.17</v>
      </c>
      <c r="E29" s="88"/>
      <c r="F29" s="88">
        <v>7.23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>
        <v>72.94</v>
      </c>
      <c r="R29" s="88"/>
      <c r="S29" s="88" t="s">
        <v>251</v>
      </c>
      <c r="T29" s="88"/>
      <c r="U29" s="88"/>
      <c r="V29" s="88"/>
      <c r="W29" s="91"/>
      <c r="X29" s="91"/>
      <c r="Y29" s="91"/>
      <c r="Z29" s="91"/>
      <c r="AA29" s="91"/>
      <c r="AB29" s="89"/>
      <c r="AC29" s="90">
        <v>80.17</v>
      </c>
      <c r="AD29" s="72">
        <f t="shared" si="2"/>
        <v>0</v>
      </c>
      <c r="AE29" s="72" t="s">
        <v>251</v>
      </c>
    </row>
    <row r="30" spans="1:32" x14ac:dyDescent="0.25">
      <c r="A30" s="84">
        <v>44411</v>
      </c>
      <c r="B30" s="78" t="s">
        <v>218</v>
      </c>
      <c r="C30" s="85" t="s">
        <v>241</v>
      </c>
      <c r="D30" s="72">
        <v>271.07</v>
      </c>
      <c r="E30" s="88"/>
      <c r="F30" s="88">
        <v>24.64</v>
      </c>
      <c r="G30" s="88"/>
      <c r="H30" s="88"/>
      <c r="I30" s="88"/>
      <c r="J30" s="88"/>
      <c r="K30" s="88"/>
      <c r="L30" s="88"/>
      <c r="M30" s="88"/>
      <c r="N30" s="88"/>
      <c r="O30" s="88"/>
      <c r="P30" s="88">
        <v>246.43</v>
      </c>
      <c r="Q30" s="88"/>
      <c r="R30" s="88"/>
      <c r="S30" s="88" t="s">
        <v>251</v>
      </c>
      <c r="T30" s="88"/>
      <c r="U30" s="88"/>
      <c r="V30" s="88"/>
      <c r="W30" s="91"/>
      <c r="X30" s="91"/>
      <c r="Y30" s="91"/>
      <c r="Z30" s="91"/>
      <c r="AA30" s="91"/>
      <c r="AB30" s="89"/>
      <c r="AC30" s="90">
        <v>271.07</v>
      </c>
      <c r="AD30" s="72">
        <f t="shared" si="2"/>
        <v>0</v>
      </c>
      <c r="AE30" s="72" t="s">
        <v>251</v>
      </c>
    </row>
    <row r="31" spans="1:32" x14ac:dyDescent="0.25">
      <c r="A31" s="84">
        <v>44411</v>
      </c>
      <c r="B31" s="78" t="s">
        <v>243</v>
      </c>
      <c r="C31" s="85" t="s">
        <v>241</v>
      </c>
      <c r="D31" s="72">
        <v>44</v>
      </c>
      <c r="E31" s="88"/>
      <c r="F31" s="88">
        <v>4</v>
      </c>
      <c r="G31" s="88"/>
      <c r="H31" s="88"/>
      <c r="I31" s="88"/>
      <c r="J31" s="88"/>
      <c r="K31" s="88"/>
      <c r="L31" s="88"/>
      <c r="M31" s="88"/>
      <c r="N31" s="88"/>
      <c r="O31" s="88"/>
      <c r="P31" s="88">
        <v>40</v>
      </c>
      <c r="Q31" s="88"/>
      <c r="R31" s="88"/>
      <c r="S31" s="88" t="s">
        <v>251</v>
      </c>
      <c r="T31" s="88"/>
      <c r="U31" s="88"/>
      <c r="V31" s="88"/>
      <c r="W31" s="91" t="s">
        <v>251</v>
      </c>
      <c r="X31" s="91"/>
      <c r="Y31" s="91"/>
      <c r="Z31" s="91"/>
      <c r="AA31" s="91"/>
      <c r="AB31" s="89"/>
      <c r="AC31" s="88">
        <v>44</v>
      </c>
      <c r="AD31" s="72">
        <f t="shared" si="2"/>
        <v>0</v>
      </c>
      <c r="AE31" s="72" t="s">
        <v>251</v>
      </c>
    </row>
    <row r="32" spans="1:32" x14ac:dyDescent="0.25">
      <c r="A32" s="84">
        <v>44418</v>
      </c>
      <c r="B32" s="78" t="s">
        <v>210</v>
      </c>
      <c r="C32" s="85" t="s">
        <v>296</v>
      </c>
      <c r="D32" s="72">
        <v>48.45</v>
      </c>
      <c r="E32" s="88"/>
      <c r="F32" s="88" t="s">
        <v>251</v>
      </c>
      <c r="G32" s="88"/>
      <c r="H32" s="88"/>
      <c r="I32" s="88"/>
      <c r="J32" s="88"/>
      <c r="K32" s="88"/>
      <c r="L32" s="88"/>
      <c r="M32" s="88"/>
      <c r="N32" s="88"/>
      <c r="O32" s="88">
        <v>48.45</v>
      </c>
      <c r="P32" s="88"/>
      <c r="Q32" s="88"/>
      <c r="R32" s="88"/>
      <c r="S32" s="88" t="s">
        <v>251</v>
      </c>
      <c r="T32" s="88"/>
      <c r="U32" s="88"/>
      <c r="V32" s="88"/>
      <c r="W32" s="91"/>
      <c r="X32" s="91"/>
      <c r="Y32" s="91"/>
      <c r="Z32" s="91"/>
      <c r="AA32" s="91"/>
      <c r="AB32" s="89"/>
      <c r="AC32" s="88">
        <v>48.45</v>
      </c>
      <c r="AD32" s="72">
        <f t="shared" si="2"/>
        <v>0</v>
      </c>
      <c r="AE32" s="72" t="s">
        <v>251</v>
      </c>
    </row>
    <row r="33" spans="1:33" x14ac:dyDescent="0.25">
      <c r="A33" s="84">
        <v>44430</v>
      </c>
      <c r="B33" s="78" t="s">
        <v>295</v>
      </c>
      <c r="C33" s="85" t="s">
        <v>296</v>
      </c>
      <c r="D33" s="72">
        <v>81.62</v>
      </c>
      <c r="E33" s="88"/>
      <c r="F33" s="88" t="s">
        <v>251</v>
      </c>
      <c r="G33" s="88"/>
      <c r="H33" s="88"/>
      <c r="I33" s="88"/>
      <c r="J33" s="88"/>
      <c r="K33" s="88"/>
      <c r="L33" s="88"/>
      <c r="M33" s="88"/>
      <c r="N33" s="88"/>
      <c r="O33" s="88">
        <v>81.62</v>
      </c>
      <c r="P33" s="88"/>
      <c r="Q33" s="88"/>
      <c r="R33" s="88"/>
      <c r="S33" s="88" t="s">
        <v>251</v>
      </c>
      <c r="T33" s="88"/>
      <c r="U33" s="88"/>
      <c r="V33" s="88"/>
      <c r="W33" s="91"/>
      <c r="X33" s="91"/>
      <c r="Y33" s="91"/>
      <c r="Z33" s="91"/>
      <c r="AA33" s="91"/>
      <c r="AB33" s="89"/>
      <c r="AC33" s="88">
        <f>SUM(F33:AB33)</f>
        <v>81.62</v>
      </c>
      <c r="AD33" s="72"/>
    </row>
    <row r="34" spans="1:33" x14ac:dyDescent="0.25">
      <c r="A34" s="84">
        <v>44431</v>
      </c>
      <c r="B34" s="78" t="s">
        <v>213</v>
      </c>
      <c r="C34" s="85" t="s">
        <v>241</v>
      </c>
      <c r="D34" s="72">
        <f t="shared" si="3"/>
        <v>35.020000000000003</v>
      </c>
      <c r="E34" s="88"/>
      <c r="F34" s="88">
        <v>3.18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>
        <v>31.84</v>
      </c>
      <c r="S34" s="88" t="s">
        <v>251</v>
      </c>
      <c r="T34" s="88"/>
      <c r="U34" s="88"/>
      <c r="V34" s="88"/>
      <c r="W34" s="91"/>
      <c r="X34" s="91"/>
      <c r="Y34" s="91"/>
      <c r="Z34" s="91"/>
      <c r="AA34" s="91"/>
      <c r="AB34" s="89"/>
      <c r="AC34" s="88">
        <v>35.020000000000003</v>
      </c>
      <c r="AD34" s="72" t="s">
        <v>251</v>
      </c>
      <c r="AE34" s="72" t="s">
        <v>251</v>
      </c>
      <c r="AF34" s="72" t="s">
        <v>251</v>
      </c>
      <c r="AG34" s="72" t="s">
        <v>251</v>
      </c>
    </row>
    <row r="35" spans="1:33" x14ac:dyDescent="0.25">
      <c r="A35" s="84">
        <v>44434</v>
      </c>
      <c r="B35" s="78" t="s">
        <v>217</v>
      </c>
      <c r="C35" s="85" t="s">
        <v>241</v>
      </c>
      <c r="D35" s="72">
        <f t="shared" si="3"/>
        <v>109.99</v>
      </c>
      <c r="E35" s="88"/>
      <c r="F35" s="88">
        <v>9.99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>
        <v>100</v>
      </c>
      <c r="S35" s="88"/>
      <c r="T35" s="88"/>
      <c r="U35" s="88"/>
      <c r="V35" s="88"/>
      <c r="W35" s="91"/>
      <c r="X35" s="91"/>
      <c r="Y35" s="91"/>
      <c r="Z35" s="91"/>
      <c r="AA35" s="91"/>
      <c r="AB35" s="89"/>
      <c r="AC35" s="88">
        <v>109.99</v>
      </c>
      <c r="AD35" s="72">
        <f t="shared" si="2"/>
        <v>0</v>
      </c>
      <c r="AE35" s="72" t="s">
        <v>251</v>
      </c>
    </row>
    <row r="36" spans="1:33" x14ac:dyDescent="0.25">
      <c r="A36" s="84">
        <v>44439</v>
      </c>
      <c r="B36" s="78" t="s">
        <v>244</v>
      </c>
      <c r="C36" s="85" t="s">
        <v>241</v>
      </c>
      <c r="D36" s="72">
        <f t="shared" si="3"/>
        <v>80.17</v>
      </c>
      <c r="E36" s="88"/>
      <c r="F36" s="88">
        <v>7.23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>
        <v>72.94</v>
      </c>
      <c r="R36" s="88"/>
      <c r="S36" s="88"/>
      <c r="T36" s="88"/>
      <c r="U36" s="88"/>
      <c r="V36" s="88"/>
      <c r="W36" s="91"/>
      <c r="X36" s="91"/>
      <c r="Y36" s="91"/>
      <c r="Z36" s="91"/>
      <c r="AA36" s="91"/>
      <c r="AB36" s="89"/>
      <c r="AC36" s="88">
        <v>80.17</v>
      </c>
      <c r="AD36" s="72">
        <f t="shared" si="2"/>
        <v>0</v>
      </c>
      <c r="AE36" s="72" t="s">
        <v>251</v>
      </c>
    </row>
    <row r="37" spans="1:33" x14ac:dyDescent="0.25">
      <c r="A37" s="84" t="s">
        <v>294</v>
      </c>
      <c r="B37" s="78"/>
      <c r="C37" s="85"/>
      <c r="D37" s="72">
        <f>SUM(D27:D36)</f>
        <v>1002.8199999999999</v>
      </c>
      <c r="E37" s="88"/>
      <c r="F37" s="88">
        <f>SUM(F27:F36)</f>
        <v>79.210000000000008</v>
      </c>
      <c r="G37" s="88"/>
      <c r="H37" s="88"/>
      <c r="I37" s="88"/>
      <c r="J37" s="88"/>
      <c r="K37" s="88">
        <f>SUM(K27:K36)</f>
        <v>229.39</v>
      </c>
      <c r="L37" s="88"/>
      <c r="M37" s="88"/>
      <c r="N37" s="88"/>
      <c r="O37" s="88">
        <f>SUM(O27:O36)</f>
        <v>130.07</v>
      </c>
      <c r="P37" s="88">
        <f>SUM(P28:P36)</f>
        <v>286.43</v>
      </c>
      <c r="Q37" s="88">
        <f>SUM(Q29:Q36)</f>
        <v>145.88</v>
      </c>
      <c r="R37" s="88">
        <f>SUM(R34:R36)</f>
        <v>131.84</v>
      </c>
      <c r="S37" s="88" t="s">
        <v>251</v>
      </c>
      <c r="T37" s="88"/>
      <c r="U37" s="88"/>
      <c r="V37" s="88"/>
      <c r="W37" s="91"/>
      <c r="X37" s="91"/>
      <c r="Y37" s="91"/>
      <c r="Z37" s="91"/>
      <c r="AA37" s="91"/>
      <c r="AB37" s="89"/>
      <c r="AC37" s="88">
        <f>SUM(F37:AB37)</f>
        <v>1002.82</v>
      </c>
      <c r="AD37" s="72"/>
      <c r="AE37" t="s">
        <v>251</v>
      </c>
    </row>
    <row r="38" spans="1:33" x14ac:dyDescent="0.25">
      <c r="A38" s="84"/>
      <c r="B38" s="78"/>
      <c r="C38" s="85"/>
      <c r="D38" s="72" t="s">
        <v>251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91"/>
      <c r="X38" s="91"/>
      <c r="Y38" s="91"/>
      <c r="Z38" s="91"/>
      <c r="AA38" s="91"/>
      <c r="AB38" s="89"/>
      <c r="AC38" s="88"/>
      <c r="AD38" s="72" t="s">
        <v>251</v>
      </c>
    </row>
    <row r="39" spans="1:33" x14ac:dyDescent="0.25">
      <c r="A39" s="113">
        <v>44440</v>
      </c>
      <c r="B39" s="116" t="s">
        <v>248</v>
      </c>
      <c r="C39" s="116"/>
      <c r="D39">
        <v>271.07</v>
      </c>
      <c r="F39">
        <v>24.64</v>
      </c>
      <c r="P39">
        <v>246.43</v>
      </c>
    </row>
    <row r="40" spans="1:33" x14ac:dyDescent="0.25">
      <c r="B40" s="116" t="s">
        <v>249</v>
      </c>
      <c r="C40" s="116"/>
      <c r="D40">
        <v>98.4</v>
      </c>
      <c r="F40">
        <v>8.9499999999999993</v>
      </c>
      <c r="R40">
        <v>89.45</v>
      </c>
    </row>
    <row r="41" spans="1:33" x14ac:dyDescent="0.25">
      <c r="A41" s="113">
        <v>44441</v>
      </c>
      <c r="B41" s="116" t="s">
        <v>63</v>
      </c>
      <c r="C41" s="116"/>
      <c r="D41">
        <v>101.32</v>
      </c>
      <c r="F41">
        <v>9.2100000000000009</v>
      </c>
      <c r="K41">
        <v>92.11</v>
      </c>
    </row>
    <row r="42" spans="1:33" x14ac:dyDescent="0.25">
      <c r="B42" s="116" t="s">
        <v>63</v>
      </c>
      <c r="C42" s="116"/>
      <c r="D42">
        <v>151.01</v>
      </c>
      <c r="F42">
        <v>13.73</v>
      </c>
      <c r="K42">
        <v>137.28</v>
      </c>
    </row>
    <row r="43" spans="1:33" x14ac:dyDescent="0.25">
      <c r="A43" s="113">
        <v>44445</v>
      </c>
      <c r="B43" s="116" t="s">
        <v>250</v>
      </c>
      <c r="C43" s="116"/>
      <c r="D43">
        <v>189.68</v>
      </c>
      <c r="F43" t="s">
        <v>251</v>
      </c>
      <c r="AB43">
        <v>189.68</v>
      </c>
    </row>
    <row r="44" spans="1:33" x14ac:dyDescent="0.25">
      <c r="A44" t="s">
        <v>251</v>
      </c>
      <c r="B44" s="116" t="s">
        <v>252</v>
      </c>
      <c r="C44" s="116"/>
      <c r="D44">
        <v>84.08</v>
      </c>
      <c r="F44" t="s">
        <v>251</v>
      </c>
      <c r="O44">
        <v>84.08</v>
      </c>
    </row>
    <row r="45" spans="1:33" x14ac:dyDescent="0.25">
      <c r="A45" s="113">
        <v>44448</v>
      </c>
      <c r="B45" s="116" t="s">
        <v>253</v>
      </c>
      <c r="C45" s="116"/>
      <c r="D45">
        <v>20.03</v>
      </c>
      <c r="F45">
        <v>1.82</v>
      </c>
      <c r="M45">
        <v>18.21</v>
      </c>
    </row>
    <row r="46" spans="1:33" x14ac:dyDescent="0.25">
      <c r="A46" s="113">
        <v>44449</v>
      </c>
      <c r="B46" s="116" t="s">
        <v>254</v>
      </c>
      <c r="C46" s="116"/>
      <c r="D46">
        <v>1871.7</v>
      </c>
      <c r="F46">
        <v>170.15</v>
      </c>
      <c r="T46">
        <v>1701.55</v>
      </c>
    </row>
    <row r="47" spans="1:33" x14ac:dyDescent="0.25">
      <c r="A47" s="113">
        <v>44453</v>
      </c>
      <c r="B47" s="116" t="s">
        <v>255</v>
      </c>
      <c r="C47" s="116"/>
      <c r="D47">
        <v>111.21</v>
      </c>
      <c r="F47">
        <v>10.11</v>
      </c>
      <c r="S47">
        <v>101.1</v>
      </c>
    </row>
    <row r="48" spans="1:33" x14ac:dyDescent="0.25">
      <c r="A48" t="s">
        <v>251</v>
      </c>
      <c r="B48" s="116" t="s">
        <v>256</v>
      </c>
      <c r="C48" s="116"/>
      <c r="D48">
        <v>24.9</v>
      </c>
      <c r="F48">
        <v>2.62</v>
      </c>
      <c r="AB48">
        <v>22.28</v>
      </c>
    </row>
    <row r="49" spans="1:32" x14ac:dyDescent="0.25">
      <c r="A49" t="s">
        <v>251</v>
      </c>
      <c r="B49" s="116" t="s">
        <v>257</v>
      </c>
      <c r="C49" s="116"/>
      <c r="D49">
        <v>50.14</v>
      </c>
      <c r="F49">
        <v>4.51</v>
      </c>
      <c r="O49">
        <v>45.58</v>
      </c>
    </row>
    <row r="50" spans="1:32" x14ac:dyDescent="0.25">
      <c r="A50" s="113">
        <v>44457</v>
      </c>
      <c r="B50" s="116" t="s">
        <v>258</v>
      </c>
      <c r="C50" s="116"/>
      <c r="D50">
        <v>268.81</v>
      </c>
      <c r="F50">
        <v>24.44</v>
      </c>
      <c r="V50">
        <v>244.37</v>
      </c>
    </row>
    <row r="51" spans="1:32" x14ac:dyDescent="0.25">
      <c r="A51" t="s">
        <v>251</v>
      </c>
      <c r="B51" s="116" t="s">
        <v>259</v>
      </c>
      <c r="C51" s="116"/>
      <c r="D51">
        <v>274.83999999999997</v>
      </c>
      <c r="F51">
        <v>24.99</v>
      </c>
      <c r="V51">
        <v>249.85</v>
      </c>
    </row>
    <row r="52" spans="1:32" x14ac:dyDescent="0.25">
      <c r="A52" s="113">
        <v>44458</v>
      </c>
      <c r="B52" s="116" t="s">
        <v>252</v>
      </c>
      <c r="C52" s="116"/>
      <c r="D52">
        <v>94.41</v>
      </c>
      <c r="F52" t="s">
        <v>251</v>
      </c>
      <c r="O52">
        <v>94.41</v>
      </c>
    </row>
    <row r="53" spans="1:32" x14ac:dyDescent="0.25">
      <c r="A53" s="113">
        <v>44459</v>
      </c>
      <c r="B53" s="116" t="s">
        <v>260</v>
      </c>
      <c r="C53" s="116"/>
      <c r="D53">
        <v>17.510000000000002</v>
      </c>
      <c r="F53">
        <v>1.59</v>
      </c>
      <c r="R53">
        <v>15.92</v>
      </c>
    </row>
    <row r="54" spans="1:32" x14ac:dyDescent="0.25">
      <c r="A54" s="113">
        <v>44460</v>
      </c>
      <c r="B54" s="116" t="s">
        <v>261</v>
      </c>
      <c r="C54" s="116"/>
      <c r="D54">
        <v>52.5</v>
      </c>
      <c r="F54">
        <v>4.7699999999999996</v>
      </c>
      <c r="H54">
        <v>47.73</v>
      </c>
    </row>
    <row r="55" spans="1:32" x14ac:dyDescent="0.25">
      <c r="A55" s="113">
        <v>44465</v>
      </c>
      <c r="B55" s="116" t="s">
        <v>262</v>
      </c>
      <c r="C55" s="116"/>
      <c r="D55">
        <v>109.99</v>
      </c>
      <c r="F55">
        <v>9.99</v>
      </c>
      <c r="R55">
        <v>100</v>
      </c>
    </row>
    <row r="56" spans="1:32" x14ac:dyDescent="0.25">
      <c r="A56" s="113">
        <v>44469</v>
      </c>
      <c r="B56" s="116" t="s">
        <v>263</v>
      </c>
      <c r="C56" s="116"/>
      <c r="D56">
        <v>80.17</v>
      </c>
      <c r="F56">
        <v>7.29</v>
      </c>
      <c r="P56">
        <v>72.88</v>
      </c>
      <c r="AB56">
        <f>SUM(AB43:AB55)</f>
        <v>211.96</v>
      </c>
    </row>
    <row r="57" spans="1:32" x14ac:dyDescent="0.25">
      <c r="A57" s="114">
        <v>44440</v>
      </c>
      <c r="B57" s="116"/>
      <c r="C57" s="116"/>
      <c r="D57">
        <f>SUM(D39:D56)</f>
        <v>3871.77</v>
      </c>
      <c r="F57">
        <v>351.82</v>
      </c>
      <c r="G57" t="s">
        <v>251</v>
      </c>
      <c r="H57">
        <v>47.73</v>
      </c>
      <c r="I57" t="s">
        <v>251</v>
      </c>
      <c r="J57" t="s">
        <v>251</v>
      </c>
      <c r="K57">
        <v>229.39</v>
      </c>
      <c r="L57" t="s">
        <v>251</v>
      </c>
      <c r="M57">
        <v>18.21</v>
      </c>
      <c r="N57" t="s">
        <v>251</v>
      </c>
      <c r="O57">
        <v>208.3</v>
      </c>
      <c r="P57">
        <v>286.43</v>
      </c>
      <c r="Q57">
        <v>145.88</v>
      </c>
      <c r="R57">
        <v>131.84</v>
      </c>
      <c r="S57">
        <v>101.1</v>
      </c>
      <c r="T57">
        <v>1701.55</v>
      </c>
      <c r="U57" t="s">
        <v>251</v>
      </c>
      <c r="V57">
        <v>494.22</v>
      </c>
      <c r="W57" t="s">
        <v>251</v>
      </c>
      <c r="X57" t="s">
        <v>251</v>
      </c>
      <c r="Y57" t="s">
        <v>251</v>
      </c>
      <c r="Z57" t="s">
        <v>251</v>
      </c>
      <c r="AA57" t="s">
        <v>251</v>
      </c>
      <c r="AB57">
        <v>194.76</v>
      </c>
      <c r="AC57">
        <f ca="1">SUM(F57:AC57)</f>
        <v>3871.76</v>
      </c>
      <c r="AD57" t="s">
        <v>251</v>
      </c>
    </row>
    <row r="58" spans="1:32" x14ac:dyDescent="0.25">
      <c r="A58" s="114">
        <v>44409</v>
      </c>
      <c r="B58" s="116"/>
      <c r="C58" s="116"/>
      <c r="D58" s="72">
        <v>1002.82</v>
      </c>
      <c r="E58" s="88"/>
      <c r="F58" s="88">
        <v>91.03</v>
      </c>
      <c r="G58" s="88"/>
      <c r="H58" s="88"/>
      <c r="I58" s="88"/>
      <c r="J58" s="88"/>
      <c r="K58" s="88">
        <f>SUM(K48:K57)</f>
        <v>229.39</v>
      </c>
      <c r="L58" s="88"/>
      <c r="M58" s="88"/>
      <c r="N58" s="88"/>
      <c r="O58" s="88">
        <v>118.25</v>
      </c>
      <c r="P58" s="88">
        <f>SUM(P49:P57)</f>
        <v>359.31</v>
      </c>
      <c r="Q58" s="88">
        <f>SUM(Q50:Q57)</f>
        <v>145.88</v>
      </c>
      <c r="R58" s="88">
        <f>SUM(R55:R57)</f>
        <v>231.84</v>
      </c>
      <c r="S58" s="88" t="s">
        <v>251</v>
      </c>
      <c r="T58" s="88"/>
      <c r="U58" s="88"/>
      <c r="V58" s="88"/>
      <c r="W58" s="91"/>
      <c r="X58" s="91"/>
      <c r="Y58" s="91"/>
      <c r="Z58" s="91"/>
      <c r="AA58" s="91"/>
      <c r="AB58" s="89"/>
      <c r="AC58" s="88">
        <v>1002.82</v>
      </c>
      <c r="AD58" s="72" t="s">
        <v>251</v>
      </c>
    </row>
    <row r="59" spans="1:32" x14ac:dyDescent="0.25">
      <c r="A59" s="114">
        <v>44378</v>
      </c>
      <c r="B59" s="116"/>
      <c r="C59" s="116"/>
      <c r="D59" s="72">
        <v>4684.8599999999997</v>
      </c>
      <c r="E59" s="88">
        <v>2079</v>
      </c>
      <c r="F59" s="88">
        <v>194.81</v>
      </c>
      <c r="G59" s="88"/>
      <c r="H59" s="88" t="s">
        <v>251</v>
      </c>
      <c r="I59" s="88"/>
      <c r="J59" s="88"/>
      <c r="K59" s="88">
        <v>229.4</v>
      </c>
      <c r="L59" s="88"/>
      <c r="M59" s="88"/>
      <c r="N59" s="88">
        <v>809.88</v>
      </c>
      <c r="O59" s="88">
        <v>601.72</v>
      </c>
      <c r="P59" s="88"/>
      <c r="Q59" s="88"/>
      <c r="R59" s="88">
        <v>212.74</v>
      </c>
      <c r="S59" s="88"/>
      <c r="T59" s="88"/>
      <c r="U59" s="88">
        <v>211.91</v>
      </c>
      <c r="V59" s="88"/>
      <c r="W59" s="91">
        <v>23.45</v>
      </c>
      <c r="X59" s="91"/>
      <c r="Y59" s="91"/>
      <c r="Z59" s="91"/>
      <c r="AA59" s="91"/>
      <c r="AB59" s="89">
        <v>41.99</v>
      </c>
      <c r="AC59" s="90">
        <v>6431.79</v>
      </c>
      <c r="AD59" s="72" t="s">
        <v>303</v>
      </c>
    </row>
    <row r="60" spans="1:32" x14ac:dyDescent="0.25">
      <c r="A60" s="114" t="s">
        <v>302</v>
      </c>
      <c r="B60" s="116"/>
      <c r="C60" s="116"/>
      <c r="D60" s="72">
        <f>SUM(D57:D59)</f>
        <v>9559.4500000000007</v>
      </c>
      <c r="E60" s="88">
        <v>2079</v>
      </c>
      <c r="F60" s="88" t="s">
        <v>251</v>
      </c>
      <c r="G60" s="88"/>
      <c r="H60" s="88">
        <f>SUM(H57:H59)</f>
        <v>47.73</v>
      </c>
      <c r="I60" s="88"/>
      <c r="J60" s="88"/>
      <c r="K60" s="88">
        <f>SUM(K57:K59)</f>
        <v>688.18</v>
      </c>
      <c r="L60" s="88"/>
      <c r="M60" s="88">
        <f>SUM(M57:M59)</f>
        <v>18.21</v>
      </c>
      <c r="N60" s="88">
        <f>SUM(N59)</f>
        <v>809.88</v>
      </c>
      <c r="O60" s="88">
        <f>SUM(O57:O59)</f>
        <v>928.27</v>
      </c>
      <c r="P60" s="88">
        <f>SUM(P57:P59)</f>
        <v>645.74</v>
      </c>
      <c r="Q60" s="88"/>
      <c r="R60" s="88">
        <f>SUM(R57:R59)</f>
        <v>576.42000000000007</v>
      </c>
      <c r="S60" s="88">
        <f>SUM(S57:S59)</f>
        <v>101.1</v>
      </c>
      <c r="T60" s="88">
        <f>SUM(T57:T59)</f>
        <v>1701.55</v>
      </c>
      <c r="U60" s="88">
        <f>SUM(U59)</f>
        <v>211.91</v>
      </c>
      <c r="V60" s="88">
        <f>SUM(V57:V59)</f>
        <v>494.22</v>
      </c>
      <c r="W60" s="91">
        <f>SUM(W59)</f>
        <v>23.45</v>
      </c>
      <c r="X60" s="91"/>
      <c r="Y60" s="91"/>
      <c r="Z60" s="91"/>
      <c r="AA60" s="91"/>
      <c r="AB60" s="91">
        <f>SUM(AB57:AB59)</f>
        <v>236.75</v>
      </c>
      <c r="AC60" s="91">
        <v>10836.69</v>
      </c>
      <c r="AD60" s="72" t="s">
        <v>251</v>
      </c>
      <c r="AF60" s="72" t="s">
        <v>251</v>
      </c>
    </row>
    <row r="61" spans="1:32" x14ac:dyDescent="0.25">
      <c r="A61" s="114"/>
      <c r="B61" s="116"/>
      <c r="C61" s="116"/>
      <c r="D61" s="72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91"/>
      <c r="X61" s="91"/>
      <c r="Y61" s="91"/>
      <c r="Z61" s="91"/>
      <c r="AA61" s="91"/>
      <c r="AB61" s="91"/>
      <c r="AC61" s="91" t="s">
        <v>251</v>
      </c>
      <c r="AD61" s="72"/>
    </row>
    <row r="62" spans="1:32" x14ac:dyDescent="0.25">
      <c r="A62" s="115"/>
      <c r="B62" s="79"/>
      <c r="C62" s="115"/>
      <c r="D62" s="115"/>
      <c r="E62" s="149" t="s">
        <v>133</v>
      </c>
      <c r="F62" s="149"/>
      <c r="G62" s="115"/>
      <c r="H62" s="115"/>
      <c r="I62" s="115"/>
      <c r="J62" s="115"/>
      <c r="K62" s="115"/>
      <c r="L62" s="115"/>
      <c r="M62" s="149" t="s">
        <v>67</v>
      </c>
      <c r="N62" s="149"/>
      <c r="O62" s="115"/>
      <c r="P62" s="149" t="s">
        <v>40</v>
      </c>
      <c r="Q62" s="149"/>
      <c r="R62" s="80"/>
      <c r="S62" s="149" t="s">
        <v>65</v>
      </c>
      <c r="T62" s="149"/>
      <c r="U62" s="80"/>
      <c r="V62" s="80"/>
      <c r="W62" s="80"/>
      <c r="X62" s="80"/>
      <c r="Y62" s="80"/>
      <c r="Z62" s="80"/>
      <c r="AA62" s="80"/>
      <c r="AB62" s="81"/>
      <c r="AC62" s="115" t="s">
        <v>251</v>
      </c>
      <c r="AD62" s="115"/>
    </row>
    <row r="63" spans="1:32" x14ac:dyDescent="0.25">
      <c r="A63" s="82" t="s">
        <v>119</v>
      </c>
      <c r="B63" s="83" t="s">
        <v>134</v>
      </c>
      <c r="C63" s="82" t="s">
        <v>135</v>
      </c>
      <c r="D63" s="82" t="s">
        <v>136</v>
      </c>
      <c r="E63" s="82" t="s">
        <v>137</v>
      </c>
      <c r="F63" s="82" t="s">
        <v>138</v>
      </c>
      <c r="G63" s="82" t="s">
        <v>60</v>
      </c>
      <c r="H63" s="82" t="s">
        <v>139</v>
      </c>
      <c r="I63" s="82" t="s">
        <v>140</v>
      </c>
      <c r="J63" s="82" t="s">
        <v>62</v>
      </c>
      <c r="K63" s="82" t="s">
        <v>63</v>
      </c>
      <c r="L63" s="82" t="s">
        <v>141</v>
      </c>
      <c r="M63" s="82" t="s">
        <v>142</v>
      </c>
      <c r="N63" s="82" t="s">
        <v>69</v>
      </c>
      <c r="O63" s="82" t="s">
        <v>143</v>
      </c>
      <c r="P63" s="82" t="s">
        <v>144</v>
      </c>
      <c r="Q63" s="82" t="s">
        <v>145</v>
      </c>
      <c r="R63" s="82" t="s">
        <v>146</v>
      </c>
      <c r="S63" s="82" t="s">
        <v>147</v>
      </c>
      <c r="T63" s="82" t="s">
        <v>148</v>
      </c>
      <c r="U63" s="82" t="s">
        <v>149</v>
      </c>
      <c r="V63" s="82" t="s">
        <v>45</v>
      </c>
      <c r="W63" s="82" t="s">
        <v>150</v>
      </c>
      <c r="X63" s="82" t="s">
        <v>71</v>
      </c>
      <c r="Y63" s="82" t="s">
        <v>151</v>
      </c>
      <c r="Z63" s="82" t="s">
        <v>152</v>
      </c>
      <c r="AA63" s="82" t="s">
        <v>153</v>
      </c>
      <c r="AB63" s="82" t="s">
        <v>58</v>
      </c>
      <c r="AC63" s="82" t="s">
        <v>219</v>
      </c>
      <c r="AD63" s="82" t="s">
        <v>220</v>
      </c>
    </row>
    <row r="64" spans="1:32" x14ac:dyDescent="0.25">
      <c r="A64" s="114"/>
      <c r="B64" s="116"/>
      <c r="C64" s="116"/>
      <c r="D64" s="72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91"/>
      <c r="X64" s="91"/>
      <c r="Y64" s="91"/>
      <c r="Z64" s="91"/>
      <c r="AA64" s="91"/>
      <c r="AB64" s="91"/>
      <c r="AC64" s="91">
        <f ca="1">SUM(AC57:AC60)</f>
        <v>0</v>
      </c>
      <c r="AD64" s="72"/>
    </row>
    <row r="65" spans="1:30" x14ac:dyDescent="0.25">
      <c r="B65" s="116"/>
      <c r="C65" s="116"/>
      <c r="F65" t="s">
        <v>251</v>
      </c>
      <c r="H65" t="s">
        <v>251</v>
      </c>
      <c r="J65" t="s">
        <v>251</v>
      </c>
      <c r="K65" t="s">
        <v>251</v>
      </c>
      <c r="M65" t="s">
        <v>251</v>
      </c>
      <c r="O65" t="s">
        <v>251</v>
      </c>
      <c r="P65" t="s">
        <v>251</v>
      </c>
      <c r="R65" t="s">
        <v>251</v>
      </c>
      <c r="S65" t="s">
        <v>251</v>
      </c>
      <c r="T65" t="s">
        <v>251</v>
      </c>
      <c r="V65" t="s">
        <v>251</v>
      </c>
      <c r="AB65" t="s">
        <v>251</v>
      </c>
    </row>
    <row r="66" spans="1:30" x14ac:dyDescent="0.25">
      <c r="A66" s="113">
        <v>44470</v>
      </c>
      <c r="B66" s="116" t="s">
        <v>284</v>
      </c>
      <c r="C66" s="116" t="s">
        <v>285</v>
      </c>
      <c r="D66">
        <v>271.07</v>
      </c>
      <c r="E66" s="88"/>
      <c r="F66" s="88">
        <v>24.64</v>
      </c>
      <c r="G66" s="88"/>
      <c r="H66" s="88"/>
      <c r="I66" s="88"/>
      <c r="J66" s="88"/>
      <c r="K66" s="88"/>
      <c r="L66" s="88"/>
      <c r="M66" s="88"/>
      <c r="N66" s="88"/>
      <c r="O66" s="88"/>
      <c r="P66" s="88">
        <v>246.43</v>
      </c>
      <c r="Q66" s="88"/>
      <c r="R66" s="88"/>
      <c r="S66" s="88"/>
      <c r="T66" s="88"/>
      <c r="U66" s="88"/>
      <c r="V66" s="88"/>
      <c r="W66" s="91"/>
      <c r="X66" s="91"/>
      <c r="Y66" s="91"/>
      <c r="Z66" s="91"/>
      <c r="AA66" s="91"/>
      <c r="AB66" s="89"/>
      <c r="AC66" s="88"/>
      <c r="AD66" s="72">
        <f t="shared" si="2"/>
        <v>271.07</v>
      </c>
    </row>
    <row r="67" spans="1:30" x14ac:dyDescent="0.25">
      <c r="B67" s="116" t="s">
        <v>249</v>
      </c>
      <c r="C67" s="116" t="s">
        <v>285</v>
      </c>
      <c r="D67">
        <v>109.07</v>
      </c>
      <c r="E67" s="88"/>
      <c r="F67" s="88">
        <v>10.91</v>
      </c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>
        <v>98.16</v>
      </c>
      <c r="S67" s="88"/>
      <c r="T67" s="88"/>
      <c r="U67" s="88"/>
      <c r="V67" s="88"/>
      <c r="W67" s="91"/>
      <c r="X67" s="91"/>
      <c r="Y67" s="91"/>
      <c r="Z67" s="91"/>
      <c r="AA67" s="91"/>
      <c r="AB67" s="89"/>
      <c r="AC67" s="88"/>
      <c r="AD67" s="72">
        <f t="shared" si="2"/>
        <v>109.07</v>
      </c>
    </row>
    <row r="68" spans="1:30" x14ac:dyDescent="0.25">
      <c r="B68" s="116" t="s">
        <v>286</v>
      </c>
      <c r="C68" s="116" t="s">
        <v>285</v>
      </c>
      <c r="D68">
        <v>101.32</v>
      </c>
      <c r="E68" s="88"/>
      <c r="F68" s="88">
        <v>10.130000000000001</v>
      </c>
      <c r="G68" s="88"/>
      <c r="H68" s="88"/>
      <c r="I68" s="88"/>
      <c r="J68" s="88"/>
      <c r="K68" s="88">
        <v>91.19</v>
      </c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91"/>
      <c r="X68" s="91"/>
      <c r="Y68" s="91"/>
      <c r="Z68" s="91"/>
      <c r="AA68" s="91"/>
      <c r="AB68" s="89"/>
      <c r="AC68" s="88"/>
      <c r="AD68" s="72">
        <f t="shared" si="2"/>
        <v>101.32</v>
      </c>
    </row>
    <row r="69" spans="1:30" x14ac:dyDescent="0.25">
      <c r="B69" s="116" t="s">
        <v>286</v>
      </c>
      <c r="C69" s="116" t="s">
        <v>285</v>
      </c>
      <c r="D69">
        <v>151.01</v>
      </c>
      <c r="E69" s="88"/>
      <c r="F69" s="88">
        <v>15.1</v>
      </c>
      <c r="G69" s="88"/>
      <c r="H69" s="88"/>
      <c r="I69" s="88"/>
      <c r="J69" s="88"/>
      <c r="K69" s="88">
        <v>135.91</v>
      </c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91"/>
      <c r="X69" s="91"/>
      <c r="Y69" s="91"/>
      <c r="Z69" s="91"/>
      <c r="AA69" s="91"/>
      <c r="AB69" s="89"/>
      <c r="AC69" s="88"/>
      <c r="AD69" s="72">
        <f t="shared" si="2"/>
        <v>151.01</v>
      </c>
    </row>
    <row r="70" spans="1:30" x14ac:dyDescent="0.25">
      <c r="A70" s="113">
        <v>44481</v>
      </c>
      <c r="B70" s="116" t="s">
        <v>287</v>
      </c>
      <c r="C70" s="116" t="s">
        <v>285</v>
      </c>
      <c r="D70">
        <v>32.97</v>
      </c>
      <c r="E70" s="88"/>
      <c r="F70" s="88">
        <v>3.3</v>
      </c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91">
        <v>29.67</v>
      </c>
      <c r="X70" s="91"/>
      <c r="Y70" s="91"/>
      <c r="Z70" s="91"/>
      <c r="AA70" s="91"/>
      <c r="AB70" s="89"/>
      <c r="AC70" s="88"/>
      <c r="AD70" s="72">
        <f t="shared" si="2"/>
        <v>32.97</v>
      </c>
    </row>
    <row r="71" spans="1:30" x14ac:dyDescent="0.25">
      <c r="B71" s="116" t="s">
        <v>260</v>
      </c>
      <c r="C71" s="116" t="s">
        <v>288</v>
      </c>
      <c r="D71">
        <v>17.510000000000002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91"/>
      <c r="X71" s="91"/>
      <c r="Y71" s="91"/>
      <c r="Z71" s="91"/>
      <c r="AA71" s="91"/>
      <c r="AB71" s="89"/>
      <c r="AC71" s="88"/>
      <c r="AD71" s="72">
        <f t="shared" si="2"/>
        <v>17.510000000000002</v>
      </c>
    </row>
    <row r="72" spans="1:30" x14ac:dyDescent="0.25">
      <c r="B72" s="116" t="s">
        <v>289</v>
      </c>
      <c r="C72" s="116" t="s">
        <v>288</v>
      </c>
      <c r="D72">
        <v>70.5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91"/>
      <c r="X72" s="91"/>
      <c r="Y72" s="91"/>
      <c r="Z72" s="91"/>
      <c r="AA72" s="91"/>
      <c r="AB72" s="89"/>
      <c r="AC72" s="88"/>
      <c r="AD72" s="72">
        <f t="shared" si="2"/>
        <v>70.5</v>
      </c>
    </row>
    <row r="73" spans="1:30" x14ac:dyDescent="0.25">
      <c r="B73" s="116" t="s">
        <v>257</v>
      </c>
      <c r="C73" s="116"/>
      <c r="D73">
        <v>1675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91"/>
      <c r="X73" s="91"/>
      <c r="Y73" s="91"/>
      <c r="Z73" s="91"/>
      <c r="AA73" s="91"/>
      <c r="AB73" s="89"/>
      <c r="AC73" s="88"/>
      <c r="AD73" s="72">
        <f t="shared" si="2"/>
        <v>1675</v>
      </c>
    </row>
    <row r="74" spans="1:30" x14ac:dyDescent="0.25">
      <c r="A74" s="113">
        <v>44482</v>
      </c>
      <c r="B74" s="116" t="s">
        <v>290</v>
      </c>
      <c r="C74" s="116"/>
      <c r="D74">
        <v>75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91"/>
      <c r="X74" s="91"/>
      <c r="Y74" s="91"/>
      <c r="Z74" s="91"/>
      <c r="AA74" s="91"/>
      <c r="AB74" s="89"/>
      <c r="AC74" s="88"/>
      <c r="AD74" s="72">
        <f t="shared" si="2"/>
        <v>75</v>
      </c>
    </row>
    <row r="75" spans="1:30" x14ac:dyDescent="0.25">
      <c r="A75" s="113">
        <v>44495</v>
      </c>
      <c r="B75" s="116" t="s">
        <v>335</v>
      </c>
      <c r="C75" s="116"/>
      <c r="D75">
        <v>109.99</v>
      </c>
      <c r="E75" s="88"/>
      <c r="F75" s="88">
        <v>10</v>
      </c>
      <c r="G75" s="88"/>
      <c r="H75" s="88"/>
      <c r="I75" s="88"/>
      <c r="J75" s="88"/>
      <c r="K75" s="88">
        <v>99.99</v>
      </c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91"/>
      <c r="X75" s="91"/>
      <c r="Y75" s="91"/>
      <c r="Z75" s="91"/>
      <c r="AA75" s="91"/>
      <c r="AB75" s="89"/>
      <c r="AC75" s="88"/>
      <c r="AD75" s="72">
        <f t="shared" si="2"/>
        <v>109.99</v>
      </c>
    </row>
    <row r="76" spans="1:30" x14ac:dyDescent="0.25">
      <c r="A76" s="113">
        <v>44496</v>
      </c>
      <c r="B76" s="116" t="s">
        <v>336</v>
      </c>
      <c r="C76" s="116" t="s">
        <v>337</v>
      </c>
      <c r="D76">
        <v>205</v>
      </c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>
        <v>205</v>
      </c>
      <c r="P76" s="88"/>
      <c r="Q76" s="88"/>
      <c r="R76" s="88"/>
      <c r="S76" s="88"/>
      <c r="T76" s="88"/>
      <c r="U76" s="88"/>
      <c r="V76" s="88"/>
      <c r="W76" s="91"/>
      <c r="X76" s="91"/>
      <c r="Y76" s="91"/>
      <c r="Z76" s="91"/>
      <c r="AA76" s="91"/>
      <c r="AB76" s="89"/>
      <c r="AC76" s="88"/>
      <c r="AD76" s="72">
        <f t="shared" si="2"/>
        <v>205</v>
      </c>
    </row>
    <row r="77" spans="1:30" x14ac:dyDescent="0.25">
      <c r="B77" s="116" t="s">
        <v>338</v>
      </c>
      <c r="C77" s="116"/>
      <c r="D77">
        <v>720.16</v>
      </c>
      <c r="E77" s="88"/>
      <c r="F77" s="88">
        <v>72.02</v>
      </c>
      <c r="G77" s="88"/>
      <c r="H77" s="88"/>
      <c r="I77" s="88"/>
      <c r="J77" s="88"/>
      <c r="K77" s="88"/>
      <c r="L77" s="88"/>
      <c r="M77" s="88"/>
      <c r="N77" s="88">
        <v>648.14</v>
      </c>
      <c r="O77" s="88"/>
      <c r="P77" s="88"/>
      <c r="Q77" s="88"/>
      <c r="R77" s="88"/>
      <c r="S77" s="88"/>
      <c r="T77" s="88"/>
      <c r="U77" s="88"/>
      <c r="V77" s="88"/>
      <c r="W77" s="91"/>
      <c r="X77" s="91"/>
      <c r="Y77" s="91"/>
      <c r="Z77" s="91"/>
      <c r="AA77" s="91"/>
      <c r="AB77" s="89"/>
      <c r="AC77" s="88"/>
      <c r="AD77" s="72">
        <f t="shared" si="2"/>
        <v>720.16</v>
      </c>
    </row>
    <row r="78" spans="1:30" x14ac:dyDescent="0.25">
      <c r="A78" t="s">
        <v>339</v>
      </c>
      <c r="B78" s="116"/>
      <c r="C78" s="116"/>
      <c r="D78">
        <f>SUM(D66:D77)</f>
        <v>3538.5999999999995</v>
      </c>
      <c r="E78" s="88"/>
      <c r="F78" s="88">
        <f>SUM(F66:F77)</f>
        <v>146.1</v>
      </c>
      <c r="G78" s="88"/>
      <c r="H78" s="88"/>
      <c r="I78" s="88"/>
      <c r="J78" s="88"/>
      <c r="K78" s="88">
        <f>SUM(K68:K77)</f>
        <v>327.08999999999997</v>
      </c>
      <c r="L78" s="88"/>
      <c r="M78" s="88"/>
      <c r="N78" s="88">
        <f>SUM(N71:N77)</f>
        <v>648.14</v>
      </c>
      <c r="O78" s="88">
        <f>SUM(O76:O77)</f>
        <v>205</v>
      </c>
      <c r="P78" s="88">
        <f>SUM(P66:P77)</f>
        <v>246.43</v>
      </c>
      <c r="Q78" s="88"/>
      <c r="R78" s="88">
        <f>SUM(R67:R77)</f>
        <v>98.16</v>
      </c>
      <c r="S78" s="88"/>
      <c r="T78" s="88"/>
      <c r="U78" s="88"/>
      <c r="V78" s="88"/>
      <c r="W78" s="91">
        <f>SUM(W67:W77)</f>
        <v>29.67</v>
      </c>
      <c r="X78" s="91"/>
      <c r="Y78" s="91"/>
      <c r="Z78" s="91"/>
      <c r="AA78" s="91"/>
      <c r="AB78" s="89"/>
      <c r="AC78" s="88"/>
      <c r="AD78" s="72">
        <f>SUM(AD66:AD77)</f>
        <v>3538.5999999999995</v>
      </c>
    </row>
    <row r="79" spans="1:30" x14ac:dyDescent="0.25">
      <c r="A79" t="s">
        <v>340</v>
      </c>
      <c r="B79" s="116"/>
      <c r="C79" s="116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91"/>
      <c r="X79" s="91"/>
      <c r="Y79" s="91"/>
      <c r="Z79" s="91"/>
      <c r="AA79" s="91"/>
      <c r="AB79" s="89"/>
      <c r="AC79" s="88"/>
      <c r="AD79" s="72"/>
    </row>
    <row r="80" spans="1:30" x14ac:dyDescent="0.25">
      <c r="A80" t="s">
        <v>341</v>
      </c>
      <c r="B80" s="116"/>
      <c r="C80" s="116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91"/>
      <c r="X80" s="91"/>
      <c r="Y80" s="91"/>
      <c r="Z80" s="91"/>
      <c r="AA80" s="91"/>
      <c r="AB80" s="89"/>
      <c r="AC80" s="88"/>
      <c r="AD80" s="72"/>
    </row>
    <row r="81" spans="1:30" x14ac:dyDescent="0.25">
      <c r="B81" s="116"/>
      <c r="C81" s="116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91"/>
      <c r="X81" s="91"/>
      <c r="Y81" s="91"/>
      <c r="Z81" s="91"/>
      <c r="AA81" s="91"/>
      <c r="AB81" s="89"/>
      <c r="AC81" s="88"/>
      <c r="AD81" s="72"/>
    </row>
    <row r="82" spans="1:30" x14ac:dyDescent="0.25">
      <c r="B82" s="116"/>
      <c r="C82" s="116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91"/>
      <c r="X82" s="91"/>
      <c r="Y82" s="91"/>
      <c r="Z82" s="91"/>
      <c r="AA82" s="91"/>
      <c r="AB82" s="89"/>
      <c r="AC82" s="88"/>
      <c r="AD82" s="72"/>
    </row>
    <row r="83" spans="1:30" x14ac:dyDescent="0.25">
      <c r="A83" s="125"/>
      <c r="B83" s="79"/>
      <c r="C83" s="125"/>
      <c r="D83" s="125"/>
      <c r="E83" s="149" t="s">
        <v>133</v>
      </c>
      <c r="F83" s="149"/>
      <c r="G83" s="125"/>
      <c r="H83" s="125"/>
      <c r="I83" s="125"/>
      <c r="J83" s="125"/>
      <c r="K83" s="125"/>
      <c r="L83" s="125"/>
      <c r="M83" s="149" t="s">
        <v>67</v>
      </c>
      <c r="N83" s="149"/>
      <c r="O83" s="125"/>
      <c r="P83" s="149" t="s">
        <v>40</v>
      </c>
      <c r="Q83" s="149"/>
      <c r="R83" s="80"/>
      <c r="S83" s="149" t="s">
        <v>65</v>
      </c>
      <c r="T83" s="149"/>
      <c r="U83" s="80"/>
      <c r="V83" s="80"/>
      <c r="W83" s="80"/>
      <c r="X83" s="80"/>
      <c r="Y83" s="80"/>
      <c r="Z83" s="80"/>
      <c r="AA83" s="80"/>
      <c r="AB83" s="81"/>
      <c r="AC83" s="125" t="s">
        <v>251</v>
      </c>
      <c r="AD83" s="125"/>
    </row>
    <row r="84" spans="1:30" x14ac:dyDescent="0.25">
      <c r="A84" s="82" t="s">
        <v>119</v>
      </c>
      <c r="B84" s="83" t="s">
        <v>134</v>
      </c>
      <c r="C84" s="82" t="s">
        <v>135</v>
      </c>
      <c r="D84" s="82" t="s">
        <v>136</v>
      </c>
      <c r="E84" s="82" t="s">
        <v>137</v>
      </c>
      <c r="F84" s="82" t="s">
        <v>138</v>
      </c>
      <c r="G84" s="82" t="s">
        <v>60</v>
      </c>
      <c r="H84" s="82" t="s">
        <v>139</v>
      </c>
      <c r="I84" s="82" t="s">
        <v>140</v>
      </c>
      <c r="J84" s="82" t="s">
        <v>62</v>
      </c>
      <c r="K84" s="82" t="s">
        <v>63</v>
      </c>
      <c r="L84" s="82" t="s">
        <v>141</v>
      </c>
      <c r="M84" s="82" t="s">
        <v>142</v>
      </c>
      <c r="N84" s="82" t="s">
        <v>69</v>
      </c>
      <c r="O84" s="82" t="s">
        <v>143</v>
      </c>
      <c r="P84" s="82" t="s">
        <v>144</v>
      </c>
      <c r="Q84" s="82" t="s">
        <v>145</v>
      </c>
      <c r="R84" s="82" t="s">
        <v>146</v>
      </c>
      <c r="S84" s="82" t="s">
        <v>147</v>
      </c>
      <c r="T84" s="82" t="s">
        <v>148</v>
      </c>
      <c r="U84" s="82" t="s">
        <v>149</v>
      </c>
      <c r="V84" s="82" t="s">
        <v>45</v>
      </c>
      <c r="W84" s="82" t="s">
        <v>150</v>
      </c>
      <c r="X84" s="82" t="s">
        <v>71</v>
      </c>
      <c r="Y84" s="82" t="s">
        <v>151</v>
      </c>
      <c r="Z84" s="82" t="s">
        <v>152</v>
      </c>
      <c r="AA84" s="82" t="s">
        <v>153</v>
      </c>
      <c r="AB84" s="82" t="s">
        <v>58</v>
      </c>
      <c r="AC84" s="82" t="s">
        <v>219</v>
      </c>
      <c r="AD84" s="82" t="s">
        <v>220</v>
      </c>
    </row>
    <row r="85" spans="1:30" x14ac:dyDescent="0.25">
      <c r="A85" s="127" t="s">
        <v>251</v>
      </c>
      <c r="B85" s="83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</row>
    <row r="86" spans="1:30" x14ac:dyDescent="0.25">
      <c r="A86" s="84">
        <v>44501</v>
      </c>
      <c r="B86" s="78" t="s">
        <v>323</v>
      </c>
      <c r="C86" s="85"/>
      <c r="D86" s="72">
        <v>592</v>
      </c>
      <c r="E86" s="88">
        <v>592</v>
      </c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91"/>
      <c r="X86" s="91"/>
      <c r="Y86" s="91"/>
      <c r="Z86" s="91"/>
      <c r="AA86" s="91"/>
      <c r="AB86" s="89"/>
      <c r="AC86" s="88"/>
      <c r="AD86" s="72">
        <f t="shared" si="2"/>
        <v>592</v>
      </c>
    </row>
    <row r="87" spans="1:30" x14ac:dyDescent="0.25">
      <c r="A87" s="84"/>
      <c r="B87" s="78" t="s">
        <v>344</v>
      </c>
      <c r="C87" s="85"/>
      <c r="D87" s="72">
        <v>271.07</v>
      </c>
      <c r="E87" s="88"/>
      <c r="F87" s="88">
        <v>27.1</v>
      </c>
      <c r="G87" s="88"/>
      <c r="H87" s="88"/>
      <c r="I87" s="88"/>
      <c r="J87" s="88"/>
      <c r="K87" s="88"/>
      <c r="L87" s="88"/>
      <c r="M87" s="88"/>
      <c r="N87" s="88"/>
      <c r="O87" s="88"/>
      <c r="P87" s="88">
        <v>243.97</v>
      </c>
      <c r="Q87" s="88"/>
      <c r="R87" s="88"/>
      <c r="S87" s="88"/>
      <c r="T87" s="88"/>
      <c r="U87" s="88"/>
      <c r="V87" s="88"/>
      <c r="W87" s="91"/>
      <c r="X87" s="91"/>
      <c r="Y87" s="91"/>
      <c r="Z87" s="91"/>
      <c r="AA87" s="91"/>
      <c r="AB87" s="89"/>
      <c r="AC87" s="88">
        <f>SUM('gen receipts 2021'!A10931/10/21)</f>
        <v>0</v>
      </c>
      <c r="AD87" s="72">
        <f t="shared" si="2"/>
        <v>271.07</v>
      </c>
    </row>
    <row r="88" spans="1:30" x14ac:dyDescent="0.25">
      <c r="A88" s="84"/>
      <c r="B88" s="78" t="s">
        <v>344</v>
      </c>
      <c r="C88" s="85"/>
      <c r="D88" s="72">
        <v>80.17</v>
      </c>
      <c r="E88" s="88"/>
      <c r="F88" s="88">
        <v>8.02</v>
      </c>
      <c r="G88" s="88"/>
      <c r="H88" s="88"/>
      <c r="I88" s="88"/>
      <c r="J88" s="88"/>
      <c r="K88" s="88"/>
      <c r="L88" s="88"/>
      <c r="M88" s="88"/>
      <c r="N88" s="88"/>
      <c r="O88" s="88"/>
      <c r="P88" s="88">
        <v>72.150000000000006</v>
      </c>
      <c r="Q88" s="88"/>
      <c r="R88" s="88"/>
      <c r="S88" s="88"/>
      <c r="T88" s="88"/>
      <c r="U88" s="88"/>
      <c r="V88" s="88"/>
      <c r="W88" s="91"/>
      <c r="X88" s="91"/>
      <c r="Y88" s="91"/>
      <c r="Z88" s="91"/>
      <c r="AA88" s="91"/>
      <c r="AB88" s="89"/>
      <c r="AC88" s="88">
        <f t="shared" ref="AC88:AC93" si="4">SUM(F88:AB88)</f>
        <v>80.17</v>
      </c>
      <c r="AD88" s="72">
        <f t="shared" si="2"/>
        <v>0</v>
      </c>
    </row>
    <row r="89" spans="1:30" x14ac:dyDescent="0.25">
      <c r="A89" s="84"/>
      <c r="B89" s="78" t="s">
        <v>249</v>
      </c>
      <c r="C89" s="85"/>
      <c r="D89" s="72">
        <v>110.1</v>
      </c>
      <c r="E89" s="88"/>
      <c r="F89" s="88">
        <v>11.01</v>
      </c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>
        <v>99.09</v>
      </c>
      <c r="S89" s="88"/>
      <c r="T89" s="88"/>
      <c r="U89" s="88"/>
      <c r="V89" s="88"/>
      <c r="W89" s="91"/>
      <c r="X89" s="91"/>
      <c r="Y89" s="91"/>
      <c r="Z89" s="91"/>
      <c r="AA89" s="91"/>
      <c r="AB89" s="89"/>
      <c r="AC89" s="88">
        <f t="shared" si="4"/>
        <v>110.10000000000001</v>
      </c>
      <c r="AD89" s="72">
        <f t="shared" si="2"/>
        <v>0</v>
      </c>
    </row>
    <row r="90" spans="1:30" x14ac:dyDescent="0.25">
      <c r="A90" s="84"/>
      <c r="B90" s="78" t="s">
        <v>345</v>
      </c>
      <c r="C90" s="85"/>
      <c r="D90" s="72">
        <v>101.32</v>
      </c>
      <c r="E90" s="88"/>
      <c r="F90" s="88">
        <v>10.130000000000001</v>
      </c>
      <c r="G90" s="88"/>
      <c r="H90" s="88"/>
      <c r="I90" s="88"/>
      <c r="J90" s="88"/>
      <c r="K90" s="88">
        <v>91.19</v>
      </c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91"/>
      <c r="X90" s="91"/>
      <c r="Y90" s="91"/>
      <c r="Z90" s="91"/>
      <c r="AA90" s="91"/>
      <c r="AB90" s="89"/>
      <c r="AC90" s="88">
        <f t="shared" si="4"/>
        <v>101.32</v>
      </c>
      <c r="AD90" s="72">
        <f t="shared" si="2"/>
        <v>0</v>
      </c>
    </row>
    <row r="91" spans="1:30" x14ac:dyDescent="0.25">
      <c r="A91" s="84"/>
      <c r="B91" s="78" t="s">
        <v>345</v>
      </c>
      <c r="C91" s="85"/>
      <c r="D91" s="72">
        <v>151.01</v>
      </c>
      <c r="E91" s="88"/>
      <c r="F91" s="88">
        <v>15.1</v>
      </c>
      <c r="G91" s="88"/>
      <c r="H91" s="88"/>
      <c r="I91" s="88"/>
      <c r="J91" s="88"/>
      <c r="K91" s="88">
        <v>135.91</v>
      </c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91"/>
      <c r="X91" s="91"/>
      <c r="Y91" s="91"/>
      <c r="Z91" s="91"/>
      <c r="AA91" s="91"/>
      <c r="AB91" s="89"/>
      <c r="AC91" s="88">
        <f t="shared" si="4"/>
        <v>151.01</v>
      </c>
      <c r="AD91" s="72">
        <f t="shared" si="2"/>
        <v>0</v>
      </c>
    </row>
    <row r="92" spans="1:30" x14ac:dyDescent="0.25">
      <c r="A92" s="84"/>
      <c r="B92" s="78" t="s">
        <v>346</v>
      </c>
      <c r="C92" s="85"/>
      <c r="D92" s="72">
        <v>120</v>
      </c>
      <c r="E92" s="88"/>
      <c r="F92" s="88">
        <v>12</v>
      </c>
      <c r="G92" s="88"/>
      <c r="H92" s="88"/>
      <c r="I92" s="88"/>
      <c r="J92" s="88"/>
      <c r="K92" s="88" t="s">
        <v>251</v>
      </c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91"/>
      <c r="X92" s="91"/>
      <c r="Y92" s="91"/>
      <c r="Z92" s="91">
        <v>108</v>
      </c>
      <c r="AA92" s="91"/>
      <c r="AB92" s="89"/>
      <c r="AC92" s="88">
        <f t="shared" si="4"/>
        <v>120</v>
      </c>
      <c r="AD92" s="72">
        <f t="shared" ref="AD92:AD156" si="5">D92-AC92</f>
        <v>0</v>
      </c>
    </row>
    <row r="93" spans="1:30" x14ac:dyDescent="0.25">
      <c r="A93" s="84"/>
      <c r="B93" s="78" t="s">
        <v>347</v>
      </c>
      <c r="C93" s="85"/>
      <c r="D93" s="72">
        <v>789.82</v>
      </c>
      <c r="E93" s="88"/>
      <c r="F93" s="88">
        <v>78.98</v>
      </c>
      <c r="G93" s="88"/>
      <c r="H93" s="88"/>
      <c r="I93" s="88"/>
      <c r="J93" s="88"/>
      <c r="K93" s="88">
        <v>710.84</v>
      </c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 t="s">
        <v>251</v>
      </c>
      <c r="W93" s="91"/>
      <c r="X93" s="91"/>
      <c r="Y93" s="91"/>
      <c r="Z93" s="91"/>
      <c r="AA93" s="91"/>
      <c r="AB93" s="89"/>
      <c r="AC93" s="88">
        <f t="shared" si="4"/>
        <v>789.82</v>
      </c>
      <c r="AD93" s="72">
        <f t="shared" si="5"/>
        <v>0</v>
      </c>
    </row>
    <row r="94" spans="1:30" x14ac:dyDescent="0.25">
      <c r="A94" s="84"/>
      <c r="B94" s="78" t="s">
        <v>352</v>
      </c>
      <c r="C94" s="85"/>
      <c r="D94" s="72">
        <v>70.2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91" t="s">
        <v>251</v>
      </c>
      <c r="X94" s="91"/>
      <c r="Y94" s="91">
        <v>70.2</v>
      </c>
      <c r="Z94" s="91"/>
      <c r="AA94" s="91"/>
      <c r="AB94" s="89" t="s">
        <v>251</v>
      </c>
      <c r="AC94" s="88">
        <f>SUM(Y94:AB94)</f>
        <v>70.2</v>
      </c>
      <c r="AD94" s="72">
        <f t="shared" si="5"/>
        <v>0</v>
      </c>
    </row>
    <row r="95" spans="1:30" x14ac:dyDescent="0.25">
      <c r="A95" s="84"/>
      <c r="B95" s="78" t="s">
        <v>360</v>
      </c>
      <c r="C95" s="85"/>
      <c r="D95" s="72">
        <v>175</v>
      </c>
      <c r="E95" s="88"/>
      <c r="F95" s="88">
        <v>15.91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91">
        <v>159.09</v>
      </c>
      <c r="X95" s="91"/>
      <c r="Y95" s="91"/>
      <c r="Z95" s="91"/>
      <c r="AA95" s="91"/>
      <c r="AB95" s="89" t="s">
        <v>251</v>
      </c>
      <c r="AC95" s="88">
        <f t="shared" ref="AC95:AC100" si="6">SUM(F95:AB95)</f>
        <v>175</v>
      </c>
      <c r="AD95" s="72">
        <f t="shared" si="5"/>
        <v>0</v>
      </c>
    </row>
    <row r="96" spans="1:30" x14ac:dyDescent="0.25">
      <c r="A96" s="84"/>
      <c r="B96" s="78" t="s">
        <v>260</v>
      </c>
      <c r="C96" s="85"/>
      <c r="D96" s="72">
        <v>17.510000000000002</v>
      </c>
      <c r="E96" s="88"/>
      <c r="F96" s="88">
        <v>1.59</v>
      </c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>
        <v>15.92</v>
      </c>
      <c r="S96" s="88"/>
      <c r="T96" s="88"/>
      <c r="U96" s="88"/>
      <c r="V96" s="88"/>
      <c r="W96" s="91"/>
      <c r="X96" s="91"/>
      <c r="Y96" s="91"/>
      <c r="Z96" s="91"/>
      <c r="AA96" s="91"/>
      <c r="AB96" s="89"/>
      <c r="AC96" s="88">
        <f t="shared" si="6"/>
        <v>17.510000000000002</v>
      </c>
      <c r="AD96" s="72">
        <f t="shared" si="5"/>
        <v>0</v>
      </c>
    </row>
    <row r="97" spans="1:30" x14ac:dyDescent="0.25">
      <c r="A97" s="84"/>
      <c r="B97" s="78" t="s">
        <v>361</v>
      </c>
      <c r="C97" s="85"/>
      <c r="D97" s="72">
        <v>27.5</v>
      </c>
      <c r="E97" s="88"/>
      <c r="F97" s="88">
        <v>2.5</v>
      </c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91">
        <v>25</v>
      </c>
      <c r="X97" s="91"/>
      <c r="Y97" s="91"/>
      <c r="Z97" s="91"/>
      <c r="AA97" s="91"/>
      <c r="AB97" s="89"/>
      <c r="AC97" s="88">
        <f t="shared" si="6"/>
        <v>27.5</v>
      </c>
      <c r="AD97" s="72">
        <f t="shared" si="5"/>
        <v>0</v>
      </c>
    </row>
    <row r="98" spans="1:30" x14ac:dyDescent="0.25">
      <c r="A98" s="84">
        <v>44526</v>
      </c>
      <c r="B98" s="78" t="s">
        <v>375</v>
      </c>
      <c r="C98" s="85"/>
      <c r="D98" s="72">
        <v>542.59</v>
      </c>
      <c r="E98" s="88"/>
      <c r="F98" s="88">
        <v>49.32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>
        <v>493.27</v>
      </c>
      <c r="W98" s="91"/>
      <c r="X98" s="91"/>
      <c r="Y98" s="91"/>
      <c r="Z98" s="91"/>
      <c r="AA98" s="91"/>
      <c r="AB98" s="89"/>
      <c r="AC98" s="88">
        <f t="shared" si="6"/>
        <v>542.59</v>
      </c>
      <c r="AD98" s="72">
        <f t="shared" si="5"/>
        <v>0</v>
      </c>
    </row>
    <row r="99" spans="1:30" x14ac:dyDescent="0.25">
      <c r="A99" s="84">
        <v>44526</v>
      </c>
      <c r="B99" s="78" t="s">
        <v>368</v>
      </c>
      <c r="C99" s="85"/>
      <c r="D99" s="72">
        <v>109.99</v>
      </c>
      <c r="E99" s="88"/>
      <c r="F99" s="88">
        <v>9.99</v>
      </c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>
        <v>100</v>
      </c>
      <c r="S99" s="88"/>
      <c r="T99" s="88"/>
      <c r="U99" s="88"/>
      <c r="V99" s="88"/>
      <c r="W99" s="91"/>
      <c r="X99" s="91"/>
      <c r="Y99" s="91"/>
      <c r="Z99" s="91"/>
      <c r="AA99" s="91"/>
      <c r="AB99" s="89"/>
      <c r="AC99" s="88">
        <f t="shared" si="6"/>
        <v>109.99</v>
      </c>
      <c r="AD99" s="72">
        <f t="shared" si="5"/>
        <v>0</v>
      </c>
    </row>
    <row r="100" spans="1:30" x14ac:dyDescent="0.25">
      <c r="A100" s="84">
        <v>44529</v>
      </c>
      <c r="B100" s="78" t="s">
        <v>248</v>
      </c>
      <c r="C100" s="85"/>
      <c r="D100" s="72">
        <v>80.17</v>
      </c>
      <c r="E100" s="88"/>
      <c r="F100" s="88">
        <v>7.28</v>
      </c>
      <c r="G100" s="88"/>
      <c r="H100" s="88"/>
      <c r="I100" s="88"/>
      <c r="J100" s="88"/>
      <c r="K100" s="88"/>
      <c r="L100" s="88"/>
      <c r="M100" s="88"/>
      <c r="N100" s="88"/>
      <c r="O100" s="88"/>
      <c r="P100" s="88">
        <v>72.89</v>
      </c>
      <c r="Q100" s="88"/>
      <c r="R100" s="88"/>
      <c r="S100" s="88"/>
      <c r="T100" s="88"/>
      <c r="U100" s="88"/>
      <c r="V100" s="88"/>
      <c r="W100" s="91"/>
      <c r="X100" s="91"/>
      <c r="Y100" s="91"/>
      <c r="Z100" s="91"/>
      <c r="AA100" s="91"/>
      <c r="AB100" s="89"/>
      <c r="AC100" s="88">
        <f t="shared" si="6"/>
        <v>80.17</v>
      </c>
      <c r="AD100" s="72">
        <f t="shared" si="5"/>
        <v>0</v>
      </c>
    </row>
    <row r="101" spans="1:30" x14ac:dyDescent="0.25">
      <c r="A101" s="84"/>
      <c r="B101" s="78"/>
      <c r="C101" s="85"/>
      <c r="D101" s="72">
        <f>SUM(D86:D100)</f>
        <v>3238.45</v>
      </c>
      <c r="E101" s="88">
        <f>SUM(E86:E100)</f>
        <v>592</v>
      </c>
      <c r="F101" s="88">
        <f>SUM(F87:F100)</f>
        <v>248.93</v>
      </c>
      <c r="G101" s="88"/>
      <c r="H101" s="88"/>
      <c r="I101" s="88"/>
      <c r="J101" s="88"/>
      <c r="K101" s="88">
        <f>SUM(K90:K100)</f>
        <v>937.94</v>
      </c>
      <c r="L101" s="88"/>
      <c r="M101" s="88"/>
      <c r="N101" s="88">
        <f>SUM(N89:N100)</f>
        <v>0</v>
      </c>
      <c r="O101" s="88"/>
      <c r="P101" s="88">
        <f>SUM(P87:P100)</f>
        <v>389.01</v>
      </c>
      <c r="Q101" s="88"/>
      <c r="R101" s="88">
        <f>SUM(R89:R100)</f>
        <v>215.01</v>
      </c>
      <c r="S101" s="88"/>
      <c r="T101" s="88"/>
      <c r="U101" s="88"/>
      <c r="V101" s="88">
        <f>SUM(V98:V100)</f>
        <v>493.27</v>
      </c>
      <c r="W101" s="91">
        <f>SUM(W95:W100)</f>
        <v>184.09</v>
      </c>
      <c r="X101" s="91"/>
      <c r="Y101" s="91">
        <f>SUM(Y94:Y100)</f>
        <v>70.2</v>
      </c>
      <c r="Z101" s="91">
        <f>SUM(Z92:Z100)</f>
        <v>108</v>
      </c>
      <c r="AA101" s="91"/>
      <c r="AB101" s="89">
        <f>SUM(AB94:AB100)</f>
        <v>0</v>
      </c>
      <c r="AC101" s="88">
        <f>SUM(E101:AB101)</f>
        <v>3238.4500000000003</v>
      </c>
      <c r="AD101" s="72">
        <f t="shared" si="5"/>
        <v>0</v>
      </c>
    </row>
    <row r="102" spans="1:30" x14ac:dyDescent="0.25">
      <c r="A102" s="84"/>
      <c r="B102" s="78"/>
      <c r="C102" s="85"/>
      <c r="D102" s="72" t="s">
        <v>251</v>
      </c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91"/>
      <c r="X102" s="91"/>
      <c r="Y102" s="91"/>
      <c r="Z102" s="91"/>
      <c r="AA102" s="91"/>
      <c r="AB102" s="89"/>
      <c r="AC102" s="88"/>
      <c r="AD102" s="72" t="s">
        <v>251</v>
      </c>
    </row>
    <row r="103" spans="1:30" x14ac:dyDescent="0.25">
      <c r="A103" s="126"/>
      <c r="B103" s="79"/>
      <c r="C103" s="126"/>
      <c r="D103" s="126"/>
      <c r="E103" s="149" t="s">
        <v>133</v>
      </c>
      <c r="F103" s="149"/>
      <c r="G103" s="126"/>
      <c r="H103" s="126"/>
      <c r="I103" s="126"/>
      <c r="J103" s="126"/>
      <c r="K103" s="126"/>
      <c r="L103" s="126"/>
      <c r="M103" s="149" t="s">
        <v>67</v>
      </c>
      <c r="N103" s="149"/>
      <c r="O103" s="126"/>
      <c r="P103" s="149" t="s">
        <v>40</v>
      </c>
      <c r="Q103" s="149"/>
      <c r="R103" s="80"/>
      <c r="S103" s="149" t="s">
        <v>65</v>
      </c>
      <c r="T103" s="149"/>
      <c r="U103" s="80"/>
      <c r="V103" s="80"/>
      <c r="W103" s="80"/>
      <c r="X103" s="80"/>
      <c r="Y103" s="80"/>
      <c r="Z103" s="80"/>
      <c r="AA103" s="80"/>
      <c r="AB103" s="81"/>
      <c r="AC103" s="126" t="s">
        <v>251</v>
      </c>
      <c r="AD103" s="126"/>
    </row>
    <row r="104" spans="1:30" ht="24" x14ac:dyDescent="0.25">
      <c r="A104" s="82" t="s">
        <v>119</v>
      </c>
      <c r="B104" s="83" t="s">
        <v>134</v>
      </c>
      <c r="C104" s="82" t="s">
        <v>135</v>
      </c>
      <c r="D104" s="82" t="s">
        <v>136</v>
      </c>
      <c r="E104" s="82" t="s">
        <v>137</v>
      </c>
      <c r="F104" s="82" t="s">
        <v>138</v>
      </c>
      <c r="G104" s="82" t="s">
        <v>60</v>
      </c>
      <c r="H104" s="82" t="s">
        <v>139</v>
      </c>
      <c r="I104" s="82" t="s">
        <v>140</v>
      </c>
      <c r="J104" s="82" t="s">
        <v>62</v>
      </c>
      <c r="K104" s="82" t="s">
        <v>63</v>
      </c>
      <c r="L104" s="82" t="s">
        <v>141</v>
      </c>
      <c r="M104" s="82" t="s">
        <v>142</v>
      </c>
      <c r="N104" s="82" t="s">
        <v>69</v>
      </c>
      <c r="O104" s="82" t="s">
        <v>143</v>
      </c>
      <c r="P104" s="82" t="s">
        <v>144</v>
      </c>
      <c r="Q104" s="82" t="s">
        <v>145</v>
      </c>
      <c r="R104" s="82" t="s">
        <v>146</v>
      </c>
      <c r="S104" s="82" t="s">
        <v>147</v>
      </c>
      <c r="T104" s="82" t="s">
        <v>148</v>
      </c>
      <c r="U104" s="82" t="s">
        <v>149</v>
      </c>
      <c r="V104" s="82" t="s">
        <v>45</v>
      </c>
      <c r="W104" s="82" t="s">
        <v>150</v>
      </c>
      <c r="X104" s="82" t="s">
        <v>71</v>
      </c>
      <c r="Y104" s="82" t="s">
        <v>151</v>
      </c>
      <c r="Z104" s="82" t="s">
        <v>152</v>
      </c>
      <c r="AA104" s="82" t="s">
        <v>153</v>
      </c>
      <c r="AB104" s="82" t="s">
        <v>58</v>
      </c>
      <c r="AC104" s="82" t="s">
        <v>219</v>
      </c>
      <c r="AD104" s="82" t="s">
        <v>220</v>
      </c>
    </row>
    <row r="105" spans="1:30" x14ac:dyDescent="0.25">
      <c r="A105" s="84">
        <v>44531</v>
      </c>
      <c r="B105" s="78" t="s">
        <v>286</v>
      </c>
      <c r="C105" s="85"/>
      <c r="D105" s="72">
        <v>101.93</v>
      </c>
      <c r="E105" s="88"/>
      <c r="F105" s="88">
        <v>9.26</v>
      </c>
      <c r="G105" s="88"/>
      <c r="H105" s="88"/>
      <c r="I105" s="88"/>
      <c r="J105" s="88"/>
      <c r="K105" s="88">
        <v>92.61</v>
      </c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91"/>
      <c r="X105" s="91"/>
      <c r="Y105" s="91"/>
      <c r="Z105" s="91"/>
      <c r="AA105" s="91"/>
      <c r="AB105" s="89"/>
      <c r="AC105" s="88"/>
      <c r="AD105" s="72">
        <f t="shared" si="5"/>
        <v>101.93</v>
      </c>
    </row>
    <row r="106" spans="1:30" x14ac:dyDescent="0.25">
      <c r="A106" s="84"/>
      <c r="B106" s="78" t="s">
        <v>248</v>
      </c>
      <c r="C106" s="85"/>
      <c r="D106" s="72">
        <v>271.07</v>
      </c>
      <c r="E106" s="88"/>
      <c r="F106" s="88">
        <v>24.64</v>
      </c>
      <c r="G106" s="88"/>
      <c r="H106" s="88"/>
      <c r="I106" s="88"/>
      <c r="J106" s="88"/>
      <c r="K106" s="88"/>
      <c r="L106" s="88"/>
      <c r="M106" s="88"/>
      <c r="N106" s="88"/>
      <c r="O106" s="88"/>
      <c r="P106" s="88">
        <v>246.43</v>
      </c>
      <c r="Q106" s="88"/>
      <c r="R106" s="88"/>
      <c r="S106" s="88"/>
      <c r="T106" s="88"/>
      <c r="U106" s="88"/>
      <c r="V106" s="88"/>
      <c r="W106" s="91"/>
      <c r="X106" s="91"/>
      <c r="Y106" s="91"/>
      <c r="Z106" s="91"/>
      <c r="AA106" s="91"/>
      <c r="AB106" s="89"/>
      <c r="AC106" s="88"/>
      <c r="AD106" s="72">
        <f t="shared" si="5"/>
        <v>271.07</v>
      </c>
    </row>
    <row r="107" spans="1:30" x14ac:dyDescent="0.25">
      <c r="A107" s="84"/>
      <c r="B107" s="78" t="s">
        <v>249</v>
      </c>
      <c r="C107" s="85"/>
      <c r="D107" s="72">
        <v>109.3</v>
      </c>
      <c r="E107" s="88"/>
      <c r="F107" s="88">
        <v>9.93</v>
      </c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>
        <v>99.37</v>
      </c>
      <c r="S107" s="88"/>
      <c r="T107" s="88"/>
      <c r="U107" s="88"/>
      <c r="V107" s="88"/>
      <c r="W107" s="91"/>
      <c r="X107" s="91"/>
      <c r="Y107" s="91"/>
      <c r="Z107" s="91"/>
      <c r="AA107" s="91"/>
      <c r="AB107" s="89"/>
      <c r="AC107" s="88"/>
      <c r="AD107" s="72">
        <f t="shared" si="5"/>
        <v>109.3</v>
      </c>
    </row>
    <row r="108" spans="1:30" x14ac:dyDescent="0.25">
      <c r="A108" s="84">
        <v>44533</v>
      </c>
      <c r="B108" s="78" t="s">
        <v>286</v>
      </c>
      <c r="C108" s="85"/>
      <c r="D108" s="72">
        <v>151.01</v>
      </c>
      <c r="E108" s="88"/>
      <c r="F108" s="88">
        <v>13.72</v>
      </c>
      <c r="G108" s="88"/>
      <c r="H108" s="88"/>
      <c r="I108" s="88"/>
      <c r="J108" s="88"/>
      <c r="K108" s="88">
        <v>137.29</v>
      </c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91"/>
      <c r="X108" s="91"/>
      <c r="Y108" s="91"/>
      <c r="Z108" s="91"/>
      <c r="AA108" s="91"/>
      <c r="AB108" s="89"/>
      <c r="AC108" s="88"/>
      <c r="AD108" s="72">
        <f t="shared" si="5"/>
        <v>151.01</v>
      </c>
    </row>
    <row r="109" spans="1:30" x14ac:dyDescent="0.25">
      <c r="A109" s="84"/>
      <c r="B109" s="78" t="s">
        <v>286</v>
      </c>
      <c r="C109" s="85"/>
      <c r="D109" s="72">
        <v>101.32</v>
      </c>
      <c r="E109" s="88"/>
      <c r="F109" s="88">
        <v>9.2100000000000009</v>
      </c>
      <c r="G109" s="88"/>
      <c r="H109" s="88"/>
      <c r="I109" s="88"/>
      <c r="J109" s="88"/>
      <c r="K109" s="88">
        <v>92.11</v>
      </c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91"/>
      <c r="X109" s="91"/>
      <c r="Y109" s="91"/>
      <c r="Z109" s="91"/>
      <c r="AA109" s="91"/>
      <c r="AB109" s="89"/>
      <c r="AC109" s="88"/>
      <c r="AD109" s="72">
        <f t="shared" si="5"/>
        <v>101.32</v>
      </c>
    </row>
    <row r="110" spans="1:30" x14ac:dyDescent="0.25">
      <c r="A110" s="84">
        <v>44533</v>
      </c>
      <c r="B110" s="78" t="s">
        <v>379</v>
      </c>
      <c r="C110" s="85"/>
      <c r="D110" s="72">
        <v>1871.71</v>
      </c>
      <c r="E110" s="88"/>
      <c r="F110" s="88">
        <v>107.15</v>
      </c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>
        <v>1701.56</v>
      </c>
      <c r="U110" s="88"/>
      <c r="V110" s="88"/>
      <c r="W110" s="91"/>
      <c r="X110" s="91"/>
      <c r="Y110" s="91"/>
      <c r="Z110" s="91"/>
      <c r="AA110" s="91"/>
      <c r="AB110" s="89"/>
      <c r="AC110" s="88"/>
      <c r="AD110" s="72">
        <f t="shared" si="5"/>
        <v>1871.71</v>
      </c>
    </row>
    <row r="111" spans="1:30" x14ac:dyDescent="0.25">
      <c r="A111" s="84"/>
      <c r="B111" s="78" t="s">
        <v>380</v>
      </c>
      <c r="C111" s="85"/>
      <c r="D111" s="72">
        <v>509.85</v>
      </c>
      <c r="E111" s="88"/>
      <c r="F111" s="88">
        <v>46.35</v>
      </c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>
        <v>463.5</v>
      </c>
      <c r="T111" s="88"/>
      <c r="U111" s="88"/>
      <c r="V111" s="88"/>
      <c r="W111" s="91"/>
      <c r="X111" s="91"/>
      <c r="Y111" s="91"/>
      <c r="Z111" s="91"/>
      <c r="AA111" s="91"/>
      <c r="AB111" s="89"/>
      <c r="AC111" s="88"/>
      <c r="AD111" s="72">
        <f t="shared" si="5"/>
        <v>509.85</v>
      </c>
    </row>
    <row r="112" spans="1:30" x14ac:dyDescent="0.25">
      <c r="A112" s="84"/>
      <c r="B112" s="78" t="s">
        <v>336</v>
      </c>
      <c r="C112" s="85"/>
      <c r="D112" s="72">
        <v>45.15</v>
      </c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>
        <v>45.15</v>
      </c>
      <c r="P112" s="88"/>
      <c r="Q112" s="88"/>
      <c r="R112" s="88"/>
      <c r="S112" s="88"/>
      <c r="T112" s="88"/>
      <c r="U112" s="88"/>
      <c r="V112" s="88"/>
      <c r="W112" s="91"/>
      <c r="X112" s="91"/>
      <c r="Y112" s="91"/>
      <c r="Z112" s="91"/>
      <c r="AA112" s="91"/>
      <c r="AB112" s="89"/>
      <c r="AC112" s="88"/>
      <c r="AD112" s="72">
        <f t="shared" si="5"/>
        <v>45.15</v>
      </c>
    </row>
    <row r="113" spans="1:30" x14ac:dyDescent="0.25">
      <c r="A113" s="84" t="s">
        <v>251</v>
      </c>
      <c r="B113" s="78" t="s">
        <v>251</v>
      </c>
      <c r="C113" s="85"/>
      <c r="D113" s="72" t="s">
        <v>251</v>
      </c>
      <c r="E113" s="88"/>
      <c r="F113" s="88" t="s">
        <v>251</v>
      </c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91"/>
      <c r="X113" s="91"/>
      <c r="Y113" s="91"/>
      <c r="Z113" s="91"/>
      <c r="AA113" s="91"/>
      <c r="AB113" s="89"/>
      <c r="AC113" s="88"/>
      <c r="AD113" s="72" t="e">
        <f t="shared" si="5"/>
        <v>#VALUE!</v>
      </c>
    </row>
    <row r="114" spans="1:30" x14ac:dyDescent="0.25">
      <c r="A114" s="84"/>
      <c r="B114" s="78"/>
      <c r="C114" s="85"/>
      <c r="D114" s="72">
        <f t="shared" ref="D105:D156" si="7">SUM(E114:AB114)</f>
        <v>0</v>
      </c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91"/>
      <c r="X114" s="91"/>
      <c r="Y114" s="91"/>
      <c r="Z114" s="91"/>
      <c r="AA114" s="91"/>
      <c r="AB114" s="89"/>
      <c r="AC114" s="88"/>
      <c r="AD114" s="72">
        <f t="shared" si="5"/>
        <v>0</v>
      </c>
    </row>
    <row r="115" spans="1:30" x14ac:dyDescent="0.25">
      <c r="A115" s="84"/>
      <c r="B115" s="78"/>
      <c r="C115" s="85"/>
      <c r="D115" s="72">
        <f t="shared" si="7"/>
        <v>0</v>
      </c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91"/>
      <c r="X115" s="91"/>
      <c r="Y115" s="91"/>
      <c r="Z115" s="91"/>
      <c r="AA115" s="91"/>
      <c r="AB115" s="89"/>
      <c r="AC115" s="88"/>
      <c r="AD115" s="72">
        <f t="shared" si="5"/>
        <v>0</v>
      </c>
    </row>
    <row r="116" spans="1:30" x14ac:dyDescent="0.25">
      <c r="A116" s="84"/>
      <c r="B116" s="78"/>
      <c r="C116" s="85"/>
      <c r="D116" s="72">
        <f t="shared" si="7"/>
        <v>0</v>
      </c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91"/>
      <c r="X116" s="91"/>
      <c r="Y116" s="91"/>
      <c r="Z116" s="91"/>
      <c r="AA116" s="91"/>
      <c r="AB116" s="89"/>
      <c r="AC116" s="88"/>
      <c r="AD116" s="72">
        <f t="shared" si="5"/>
        <v>0</v>
      </c>
    </row>
    <row r="117" spans="1:30" x14ac:dyDescent="0.25">
      <c r="A117" s="84"/>
      <c r="B117" s="78"/>
      <c r="C117" s="85"/>
      <c r="D117" s="72">
        <f t="shared" si="7"/>
        <v>0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91"/>
      <c r="X117" s="91"/>
      <c r="Y117" s="91"/>
      <c r="Z117" s="91"/>
      <c r="AA117" s="91"/>
      <c r="AB117" s="89"/>
      <c r="AC117" s="88"/>
      <c r="AD117" s="72">
        <f t="shared" si="5"/>
        <v>0</v>
      </c>
    </row>
    <row r="118" spans="1:30" x14ac:dyDescent="0.25">
      <c r="A118" s="84"/>
      <c r="B118" s="78"/>
      <c r="C118" s="85"/>
      <c r="D118" s="72">
        <f t="shared" si="7"/>
        <v>0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91"/>
      <c r="X118" s="91"/>
      <c r="Y118" s="91"/>
      <c r="Z118" s="91"/>
      <c r="AA118" s="91"/>
      <c r="AB118" s="89"/>
      <c r="AC118" s="88"/>
      <c r="AD118" s="72">
        <f t="shared" si="5"/>
        <v>0</v>
      </c>
    </row>
    <row r="119" spans="1:30" x14ac:dyDescent="0.25">
      <c r="A119" s="84"/>
      <c r="B119" s="78"/>
      <c r="C119" s="85"/>
      <c r="D119" s="72">
        <f t="shared" si="7"/>
        <v>0</v>
      </c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91"/>
      <c r="X119" s="91"/>
      <c r="Y119" s="91"/>
      <c r="Z119" s="91"/>
      <c r="AA119" s="91"/>
      <c r="AB119" s="89"/>
      <c r="AC119" s="88"/>
      <c r="AD119" s="72">
        <f t="shared" si="5"/>
        <v>0</v>
      </c>
    </row>
    <row r="120" spans="1:30" x14ac:dyDescent="0.25">
      <c r="A120" s="84"/>
      <c r="B120" s="78"/>
      <c r="C120" s="85"/>
      <c r="D120" s="72">
        <f t="shared" si="7"/>
        <v>0</v>
      </c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91"/>
      <c r="X120" s="91"/>
      <c r="Y120" s="91"/>
      <c r="Z120" s="91"/>
      <c r="AA120" s="91"/>
      <c r="AB120" s="89"/>
      <c r="AC120" s="88"/>
      <c r="AD120" s="72">
        <f t="shared" si="5"/>
        <v>0</v>
      </c>
    </row>
    <row r="121" spans="1:30" x14ac:dyDescent="0.25">
      <c r="A121" s="84"/>
      <c r="B121" s="78"/>
      <c r="C121" s="85"/>
      <c r="D121" s="72">
        <f t="shared" si="7"/>
        <v>0</v>
      </c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91"/>
      <c r="X121" s="91"/>
      <c r="Y121" s="91"/>
      <c r="Z121" s="91"/>
      <c r="AA121" s="91"/>
      <c r="AB121" s="89"/>
      <c r="AC121" s="88"/>
      <c r="AD121" s="72">
        <f t="shared" si="5"/>
        <v>0</v>
      </c>
    </row>
    <row r="122" spans="1:30" x14ac:dyDescent="0.25">
      <c r="A122" s="84"/>
      <c r="B122" s="78"/>
      <c r="C122" s="85"/>
      <c r="D122" s="72">
        <f t="shared" si="7"/>
        <v>0</v>
      </c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91"/>
      <c r="X122" s="91"/>
      <c r="Y122" s="91"/>
      <c r="Z122" s="91"/>
      <c r="AA122" s="91"/>
      <c r="AB122" s="89"/>
      <c r="AC122" s="88"/>
      <c r="AD122" s="72">
        <f t="shared" si="5"/>
        <v>0</v>
      </c>
    </row>
    <row r="123" spans="1:30" x14ac:dyDescent="0.25">
      <c r="A123" s="84"/>
      <c r="B123" s="78"/>
      <c r="C123" s="85"/>
      <c r="D123" s="72">
        <f t="shared" si="7"/>
        <v>0</v>
      </c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91"/>
      <c r="X123" s="91"/>
      <c r="Y123" s="91"/>
      <c r="Z123" s="91"/>
      <c r="AA123" s="91"/>
      <c r="AB123" s="89"/>
      <c r="AC123" s="88"/>
      <c r="AD123" s="72">
        <f t="shared" si="5"/>
        <v>0</v>
      </c>
    </row>
    <row r="124" spans="1:30" x14ac:dyDescent="0.25">
      <c r="A124" s="84"/>
      <c r="B124" s="78"/>
      <c r="C124" s="85"/>
      <c r="D124" s="72">
        <f t="shared" si="7"/>
        <v>0</v>
      </c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91"/>
      <c r="X124" s="91"/>
      <c r="Y124" s="91"/>
      <c r="Z124" s="91"/>
      <c r="AA124" s="91"/>
      <c r="AB124" s="89"/>
      <c r="AC124" s="88"/>
      <c r="AD124" s="72">
        <f t="shared" si="5"/>
        <v>0</v>
      </c>
    </row>
    <row r="125" spans="1:30" x14ac:dyDescent="0.25">
      <c r="A125" s="84"/>
      <c r="B125" s="78"/>
      <c r="C125" s="85"/>
      <c r="D125" s="72">
        <f t="shared" si="7"/>
        <v>0</v>
      </c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91"/>
      <c r="X125" s="91"/>
      <c r="Y125" s="91"/>
      <c r="Z125" s="91"/>
      <c r="AA125" s="91"/>
      <c r="AB125" s="89"/>
      <c r="AC125" s="88"/>
      <c r="AD125" s="72">
        <f t="shared" si="5"/>
        <v>0</v>
      </c>
    </row>
    <row r="126" spans="1:30" x14ac:dyDescent="0.25">
      <c r="A126" s="84"/>
      <c r="B126" s="78"/>
      <c r="C126" s="85"/>
      <c r="D126" s="72">
        <f t="shared" si="7"/>
        <v>0</v>
      </c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91"/>
      <c r="X126" s="91"/>
      <c r="Y126" s="91"/>
      <c r="Z126" s="91"/>
      <c r="AA126" s="91"/>
      <c r="AB126" s="89"/>
      <c r="AC126" s="88"/>
      <c r="AD126" s="72">
        <f t="shared" si="5"/>
        <v>0</v>
      </c>
    </row>
    <row r="127" spans="1:30" x14ac:dyDescent="0.25">
      <c r="A127" s="84"/>
      <c r="B127" s="78"/>
      <c r="C127" s="85"/>
      <c r="D127" s="72">
        <f t="shared" si="7"/>
        <v>0</v>
      </c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91"/>
      <c r="X127" s="91"/>
      <c r="Y127" s="91"/>
      <c r="Z127" s="91"/>
      <c r="AA127" s="91"/>
      <c r="AB127" s="89"/>
      <c r="AC127" s="88"/>
      <c r="AD127" s="72">
        <f t="shared" si="5"/>
        <v>0</v>
      </c>
    </row>
    <row r="128" spans="1:30" x14ac:dyDescent="0.25">
      <c r="A128" s="84"/>
      <c r="B128" s="78"/>
      <c r="C128" s="85"/>
      <c r="D128" s="72">
        <f t="shared" si="7"/>
        <v>0</v>
      </c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91"/>
      <c r="X128" s="91"/>
      <c r="Y128" s="91"/>
      <c r="Z128" s="91"/>
      <c r="AA128" s="91"/>
      <c r="AB128" s="89"/>
      <c r="AC128" s="88"/>
      <c r="AD128" s="72">
        <f t="shared" si="5"/>
        <v>0</v>
      </c>
    </row>
    <row r="129" spans="1:30" x14ac:dyDescent="0.25">
      <c r="A129" s="84"/>
      <c r="B129" s="78"/>
      <c r="C129" s="85"/>
      <c r="D129" s="72">
        <f t="shared" si="7"/>
        <v>0</v>
      </c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91"/>
      <c r="X129" s="91"/>
      <c r="Y129" s="91"/>
      <c r="Z129" s="91"/>
      <c r="AA129" s="91"/>
      <c r="AB129" s="89"/>
      <c r="AC129" s="88"/>
      <c r="AD129" s="72">
        <f t="shared" si="5"/>
        <v>0</v>
      </c>
    </row>
    <row r="130" spans="1:30" x14ac:dyDescent="0.25">
      <c r="A130" s="84"/>
      <c r="B130" s="78"/>
      <c r="C130" s="85"/>
      <c r="D130" s="72">
        <f t="shared" si="7"/>
        <v>0</v>
      </c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91"/>
      <c r="X130" s="91"/>
      <c r="Y130" s="91"/>
      <c r="Z130" s="91"/>
      <c r="AA130" s="91"/>
      <c r="AB130" s="89"/>
      <c r="AC130" s="88"/>
      <c r="AD130" s="72">
        <f t="shared" si="5"/>
        <v>0</v>
      </c>
    </row>
    <row r="131" spans="1:30" x14ac:dyDescent="0.25">
      <c r="A131" s="84"/>
      <c r="B131" s="78"/>
      <c r="C131" s="85"/>
      <c r="D131" s="72">
        <f t="shared" si="7"/>
        <v>0</v>
      </c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91"/>
      <c r="X131" s="91"/>
      <c r="Y131" s="91"/>
      <c r="Z131" s="91"/>
      <c r="AA131" s="91"/>
      <c r="AB131" s="89"/>
      <c r="AC131" s="88"/>
      <c r="AD131" s="72">
        <f t="shared" si="5"/>
        <v>0</v>
      </c>
    </row>
    <row r="132" spans="1:30" x14ac:dyDescent="0.25">
      <c r="A132" s="84"/>
      <c r="B132" s="77"/>
      <c r="C132" s="85"/>
      <c r="D132" s="72">
        <f t="shared" si="7"/>
        <v>0</v>
      </c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91"/>
      <c r="X132" s="91"/>
      <c r="Y132" s="91"/>
      <c r="Z132" s="91"/>
      <c r="AA132" s="91"/>
      <c r="AB132" s="89"/>
      <c r="AC132" s="88"/>
      <c r="AD132" s="72">
        <f t="shared" si="5"/>
        <v>0</v>
      </c>
    </row>
    <row r="133" spans="1:30" x14ac:dyDescent="0.25">
      <c r="A133" s="84"/>
      <c r="B133" s="78"/>
      <c r="C133" s="85"/>
      <c r="D133" s="72">
        <f t="shared" si="7"/>
        <v>0</v>
      </c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91"/>
      <c r="X133" s="91"/>
      <c r="Y133" s="91"/>
      <c r="Z133" s="91"/>
      <c r="AA133" s="91"/>
      <c r="AB133" s="89"/>
      <c r="AC133" s="88"/>
      <c r="AD133" s="72">
        <f t="shared" si="5"/>
        <v>0</v>
      </c>
    </row>
    <row r="134" spans="1:30" x14ac:dyDescent="0.25">
      <c r="A134" s="84"/>
      <c r="B134" s="78"/>
      <c r="C134" s="85"/>
      <c r="D134" s="72">
        <f t="shared" si="7"/>
        <v>0</v>
      </c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91"/>
      <c r="X134" s="91"/>
      <c r="Y134" s="91"/>
      <c r="Z134" s="91"/>
      <c r="AA134" s="91"/>
      <c r="AB134" s="89"/>
      <c r="AC134" s="88"/>
      <c r="AD134" s="72">
        <f t="shared" si="5"/>
        <v>0</v>
      </c>
    </row>
    <row r="135" spans="1:30" x14ac:dyDescent="0.25">
      <c r="A135" s="84"/>
      <c r="B135" s="78"/>
      <c r="C135" s="85"/>
      <c r="D135" s="72">
        <f t="shared" si="7"/>
        <v>0</v>
      </c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91"/>
      <c r="X135" s="91"/>
      <c r="Y135" s="91"/>
      <c r="Z135" s="91"/>
      <c r="AA135" s="91"/>
      <c r="AB135" s="89"/>
      <c r="AC135" s="88"/>
      <c r="AD135" s="72">
        <f t="shared" si="5"/>
        <v>0</v>
      </c>
    </row>
    <row r="136" spans="1:30" x14ac:dyDescent="0.25">
      <c r="A136" s="77"/>
      <c r="B136" s="78"/>
      <c r="C136" s="85"/>
      <c r="D136" s="72">
        <f t="shared" si="7"/>
        <v>0</v>
      </c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91"/>
      <c r="X136" s="91"/>
      <c r="Y136" s="91"/>
      <c r="Z136" s="91"/>
      <c r="AA136" s="91"/>
      <c r="AB136" s="89"/>
      <c r="AC136" s="88"/>
      <c r="AD136" s="72">
        <f t="shared" si="5"/>
        <v>0</v>
      </c>
    </row>
    <row r="137" spans="1:30" x14ac:dyDescent="0.25">
      <c r="A137" s="84"/>
      <c r="B137" s="78"/>
      <c r="C137" s="85"/>
      <c r="D137" s="72">
        <f t="shared" si="7"/>
        <v>0</v>
      </c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91"/>
      <c r="X137" s="91"/>
      <c r="Y137" s="91"/>
      <c r="Z137" s="91"/>
      <c r="AA137" s="91"/>
      <c r="AB137" s="89"/>
      <c r="AC137" s="88"/>
      <c r="AD137" s="72">
        <f t="shared" si="5"/>
        <v>0</v>
      </c>
    </row>
    <row r="138" spans="1:30" x14ac:dyDescent="0.25">
      <c r="A138" s="84"/>
      <c r="B138" s="78"/>
      <c r="C138" s="85"/>
      <c r="D138" s="72">
        <f t="shared" si="7"/>
        <v>0</v>
      </c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91"/>
      <c r="X138" s="91"/>
      <c r="Y138" s="91"/>
      <c r="Z138" s="91"/>
      <c r="AA138" s="88"/>
      <c r="AB138" s="89"/>
      <c r="AC138" s="88"/>
      <c r="AD138" s="72">
        <f t="shared" si="5"/>
        <v>0</v>
      </c>
    </row>
    <row r="139" spans="1:30" x14ac:dyDescent="0.25">
      <c r="A139" s="84"/>
      <c r="B139" s="78"/>
      <c r="C139" s="85"/>
      <c r="D139" s="72">
        <f t="shared" si="7"/>
        <v>0</v>
      </c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91"/>
      <c r="X139" s="91"/>
      <c r="Y139" s="88"/>
      <c r="Z139" s="91"/>
      <c r="AA139" s="91"/>
      <c r="AB139" s="89"/>
      <c r="AC139" s="88"/>
      <c r="AD139" s="72">
        <f t="shared" si="5"/>
        <v>0</v>
      </c>
    </row>
    <row r="140" spans="1:30" x14ac:dyDescent="0.25">
      <c r="A140" s="84"/>
      <c r="B140" s="78"/>
      <c r="C140" s="85"/>
      <c r="D140" s="72">
        <f t="shared" si="7"/>
        <v>0</v>
      </c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91"/>
      <c r="X140" s="91"/>
      <c r="Y140" s="91"/>
      <c r="Z140" s="91"/>
      <c r="AA140" s="91"/>
      <c r="AB140" s="89"/>
      <c r="AC140" s="88"/>
      <c r="AD140" s="72">
        <f t="shared" si="5"/>
        <v>0</v>
      </c>
    </row>
    <row r="141" spans="1:30" x14ac:dyDescent="0.25">
      <c r="A141" s="84"/>
      <c r="B141" s="78"/>
      <c r="C141" s="85"/>
      <c r="D141" s="72">
        <f t="shared" si="7"/>
        <v>0</v>
      </c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91"/>
      <c r="X141" s="91"/>
      <c r="Y141" s="91"/>
      <c r="Z141" s="91"/>
      <c r="AA141" s="91"/>
      <c r="AB141" s="89"/>
      <c r="AC141" s="88"/>
      <c r="AD141" s="72">
        <f t="shared" si="5"/>
        <v>0</v>
      </c>
    </row>
    <row r="142" spans="1:30" x14ac:dyDescent="0.25">
      <c r="A142" s="84"/>
      <c r="B142" s="78"/>
      <c r="C142" s="85"/>
      <c r="D142" s="72">
        <f t="shared" si="7"/>
        <v>0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91"/>
      <c r="X142" s="91"/>
      <c r="Y142" s="91"/>
      <c r="Z142" s="91"/>
      <c r="AA142" s="91"/>
      <c r="AB142" s="89"/>
      <c r="AC142" s="88"/>
      <c r="AD142" s="72">
        <f t="shared" si="5"/>
        <v>0</v>
      </c>
    </row>
    <row r="143" spans="1:30" x14ac:dyDescent="0.25">
      <c r="A143" s="84"/>
      <c r="B143" s="78"/>
      <c r="C143" s="85"/>
      <c r="D143" s="72">
        <f t="shared" si="7"/>
        <v>0</v>
      </c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91"/>
      <c r="X143" s="91"/>
      <c r="Y143" s="91"/>
      <c r="Z143" s="91"/>
      <c r="AA143" s="91"/>
      <c r="AB143" s="89"/>
      <c r="AC143" s="88"/>
      <c r="AD143" s="72">
        <f t="shared" si="5"/>
        <v>0</v>
      </c>
    </row>
    <row r="144" spans="1:30" x14ac:dyDescent="0.25">
      <c r="A144" s="84"/>
      <c r="B144" s="78"/>
      <c r="C144" s="85"/>
      <c r="D144" s="72">
        <f t="shared" si="7"/>
        <v>0</v>
      </c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91"/>
      <c r="X144" s="91"/>
      <c r="Y144" s="91"/>
      <c r="Z144" s="91"/>
      <c r="AA144" s="91"/>
      <c r="AB144" s="89"/>
      <c r="AC144" s="88"/>
      <c r="AD144" s="72">
        <f t="shared" si="5"/>
        <v>0</v>
      </c>
    </row>
    <row r="145" spans="1:30" x14ac:dyDescent="0.25">
      <c r="A145" s="84"/>
      <c r="B145" s="78"/>
      <c r="C145" s="85"/>
      <c r="D145" s="72">
        <f t="shared" si="7"/>
        <v>0</v>
      </c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91"/>
      <c r="X145" s="91"/>
      <c r="Y145" s="91"/>
      <c r="Z145" s="91"/>
      <c r="AA145" s="91"/>
      <c r="AB145" s="89"/>
      <c r="AC145" s="88"/>
      <c r="AD145" s="72">
        <f t="shared" si="5"/>
        <v>0</v>
      </c>
    </row>
    <row r="146" spans="1:30" x14ac:dyDescent="0.25">
      <c r="A146" s="84"/>
      <c r="B146" s="78"/>
      <c r="C146" s="85"/>
      <c r="D146" s="72">
        <f t="shared" si="7"/>
        <v>0</v>
      </c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91"/>
      <c r="X146" s="91"/>
      <c r="Y146" s="91"/>
      <c r="Z146" s="91"/>
      <c r="AA146" s="91"/>
      <c r="AB146" s="89"/>
      <c r="AC146" s="88"/>
      <c r="AD146" s="72">
        <f t="shared" si="5"/>
        <v>0</v>
      </c>
    </row>
    <row r="147" spans="1:30" x14ac:dyDescent="0.25">
      <c r="A147" s="84"/>
      <c r="B147" s="78"/>
      <c r="C147" s="85"/>
      <c r="D147" s="72">
        <f t="shared" si="7"/>
        <v>0</v>
      </c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91"/>
      <c r="X147" s="91"/>
      <c r="Y147" s="91"/>
      <c r="Z147" s="91"/>
      <c r="AA147" s="91"/>
      <c r="AB147" s="89"/>
      <c r="AC147" s="88"/>
      <c r="AD147" s="72">
        <f t="shared" si="5"/>
        <v>0</v>
      </c>
    </row>
    <row r="148" spans="1:30" x14ac:dyDescent="0.25">
      <c r="A148" s="84"/>
      <c r="B148" s="78"/>
      <c r="C148" s="85"/>
      <c r="D148" s="72">
        <f t="shared" si="7"/>
        <v>0</v>
      </c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91"/>
      <c r="X148" s="91"/>
      <c r="Y148" s="91"/>
      <c r="Z148" s="91"/>
      <c r="AA148" s="91"/>
      <c r="AB148" s="89"/>
      <c r="AC148" s="88"/>
      <c r="AD148" s="72">
        <f t="shared" si="5"/>
        <v>0</v>
      </c>
    </row>
    <row r="149" spans="1:30" x14ac:dyDescent="0.25">
      <c r="A149" s="84"/>
      <c r="B149" s="78"/>
      <c r="C149" s="85"/>
      <c r="D149" s="72">
        <f t="shared" si="7"/>
        <v>0</v>
      </c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91"/>
      <c r="X149" s="91"/>
      <c r="Y149" s="91"/>
      <c r="Z149" s="91"/>
      <c r="AA149" s="91"/>
      <c r="AB149" s="89"/>
      <c r="AC149" s="88"/>
      <c r="AD149" s="72">
        <f t="shared" si="5"/>
        <v>0</v>
      </c>
    </row>
    <row r="150" spans="1:30" x14ac:dyDescent="0.25">
      <c r="A150" s="84"/>
      <c r="B150" s="78"/>
      <c r="C150" s="85"/>
      <c r="D150" s="72">
        <f t="shared" si="7"/>
        <v>0</v>
      </c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91"/>
      <c r="X150" s="91"/>
      <c r="Y150" s="91"/>
      <c r="Z150" s="91"/>
      <c r="AA150" s="91"/>
      <c r="AB150" s="89"/>
      <c r="AC150" s="88"/>
      <c r="AD150" s="72">
        <f t="shared" si="5"/>
        <v>0</v>
      </c>
    </row>
    <row r="151" spans="1:30" x14ac:dyDescent="0.25">
      <c r="A151" s="84"/>
      <c r="B151" s="78"/>
      <c r="C151" s="85"/>
      <c r="D151" s="72">
        <f t="shared" si="7"/>
        <v>0</v>
      </c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91"/>
      <c r="X151" s="91"/>
      <c r="Y151" s="91"/>
      <c r="Z151" s="91"/>
      <c r="AA151" s="91"/>
      <c r="AB151" s="89"/>
      <c r="AC151" s="88"/>
      <c r="AD151" s="72">
        <f t="shared" si="5"/>
        <v>0</v>
      </c>
    </row>
    <row r="152" spans="1:30" x14ac:dyDescent="0.25">
      <c r="A152" s="84"/>
      <c r="B152" s="78"/>
      <c r="C152" s="85"/>
      <c r="D152" s="72">
        <f t="shared" si="7"/>
        <v>0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91"/>
      <c r="X152" s="91"/>
      <c r="Y152" s="91"/>
      <c r="Z152" s="91"/>
      <c r="AA152" s="91"/>
      <c r="AB152" s="89"/>
      <c r="AC152" s="88"/>
      <c r="AD152" s="72">
        <f t="shared" si="5"/>
        <v>0</v>
      </c>
    </row>
    <row r="153" spans="1:30" x14ac:dyDescent="0.25">
      <c r="A153" s="84"/>
      <c r="B153" s="78"/>
      <c r="C153" s="85"/>
      <c r="D153" s="72">
        <f t="shared" si="7"/>
        <v>0</v>
      </c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91"/>
      <c r="X153" s="91"/>
      <c r="Y153" s="91"/>
      <c r="Z153" s="91"/>
      <c r="AA153" s="91"/>
      <c r="AB153" s="89"/>
      <c r="AC153" s="88"/>
      <c r="AD153" s="72">
        <f t="shared" si="5"/>
        <v>0</v>
      </c>
    </row>
    <row r="154" spans="1:30" x14ac:dyDescent="0.25">
      <c r="A154" s="84"/>
      <c r="B154" s="78"/>
      <c r="C154" s="85"/>
      <c r="D154" s="72">
        <f t="shared" si="7"/>
        <v>0</v>
      </c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91"/>
      <c r="X154" s="91"/>
      <c r="Y154" s="91"/>
      <c r="Z154" s="91"/>
      <c r="AA154" s="91"/>
      <c r="AB154" s="89"/>
      <c r="AC154" s="88"/>
      <c r="AD154" s="72">
        <f t="shared" si="5"/>
        <v>0</v>
      </c>
    </row>
    <row r="155" spans="1:30" x14ac:dyDescent="0.25">
      <c r="A155" s="84"/>
      <c r="B155" s="78"/>
      <c r="C155" s="85"/>
      <c r="D155" s="72">
        <f t="shared" si="7"/>
        <v>0</v>
      </c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91"/>
      <c r="X155" s="91"/>
      <c r="Y155" s="91"/>
      <c r="Z155" s="91"/>
      <c r="AA155" s="91"/>
      <c r="AB155" s="89"/>
      <c r="AC155" s="88"/>
      <c r="AD155" s="72">
        <f t="shared" si="5"/>
        <v>0</v>
      </c>
    </row>
    <row r="156" spans="1:30" x14ac:dyDescent="0.25">
      <c r="A156" s="84"/>
      <c r="B156" s="78"/>
      <c r="C156" s="85"/>
      <c r="D156" s="72">
        <f t="shared" si="7"/>
        <v>0</v>
      </c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91"/>
      <c r="X156" s="91"/>
      <c r="Y156" s="91"/>
      <c r="Z156" s="91"/>
      <c r="AA156" s="91"/>
      <c r="AB156" s="89"/>
      <c r="AC156" s="88"/>
      <c r="AD156" s="72">
        <f t="shared" si="5"/>
        <v>0</v>
      </c>
    </row>
    <row r="157" spans="1:30" x14ac:dyDescent="0.25">
      <c r="A157" s="84"/>
      <c r="B157" s="78"/>
      <c r="C157" s="85"/>
      <c r="D157" s="72">
        <f t="shared" ref="D157:D220" si="8">SUM(E157:AB157)</f>
        <v>0</v>
      </c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91"/>
      <c r="X157" s="91"/>
      <c r="Y157" s="91"/>
      <c r="Z157" s="91"/>
      <c r="AA157" s="91"/>
      <c r="AB157" s="89"/>
      <c r="AC157" s="88"/>
      <c r="AD157" s="72">
        <f t="shared" ref="AD157:AD220" si="9">D157-AC157</f>
        <v>0</v>
      </c>
    </row>
    <row r="158" spans="1:30" x14ac:dyDescent="0.25">
      <c r="A158" s="84"/>
      <c r="B158" s="78"/>
      <c r="C158" s="85"/>
      <c r="D158" s="72">
        <f t="shared" si="8"/>
        <v>0</v>
      </c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91"/>
      <c r="X158" s="91"/>
      <c r="Y158" s="91"/>
      <c r="Z158" s="91"/>
      <c r="AA158" s="91"/>
      <c r="AB158" s="89"/>
      <c r="AC158" s="88"/>
      <c r="AD158" s="72">
        <f t="shared" si="9"/>
        <v>0</v>
      </c>
    </row>
    <row r="159" spans="1:30" x14ac:dyDescent="0.25">
      <c r="A159" s="84"/>
      <c r="B159" s="78"/>
      <c r="C159" s="85"/>
      <c r="D159" s="72">
        <f t="shared" si="8"/>
        <v>0</v>
      </c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91"/>
      <c r="X159" s="91"/>
      <c r="Y159" s="91"/>
      <c r="Z159" s="91"/>
      <c r="AA159" s="91"/>
      <c r="AB159" s="89"/>
      <c r="AC159" s="88"/>
      <c r="AD159" s="72">
        <f t="shared" si="9"/>
        <v>0</v>
      </c>
    </row>
    <row r="160" spans="1:30" x14ac:dyDescent="0.25">
      <c r="A160" s="84"/>
      <c r="B160" s="78"/>
      <c r="C160" s="85"/>
      <c r="D160" s="72">
        <f t="shared" si="8"/>
        <v>0</v>
      </c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91"/>
      <c r="X160" s="91"/>
      <c r="Y160" s="91"/>
      <c r="Z160" s="91"/>
      <c r="AA160" s="91"/>
      <c r="AB160" s="89"/>
      <c r="AC160" s="88"/>
      <c r="AD160" s="72">
        <f t="shared" si="9"/>
        <v>0</v>
      </c>
    </row>
    <row r="161" spans="1:30" x14ac:dyDescent="0.25">
      <c r="A161" s="84"/>
      <c r="B161" s="78"/>
      <c r="C161" s="85"/>
      <c r="D161" s="72">
        <f t="shared" si="8"/>
        <v>0</v>
      </c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91"/>
      <c r="X161" s="91"/>
      <c r="Y161" s="91"/>
      <c r="Z161" s="91"/>
      <c r="AA161" s="91"/>
      <c r="AB161" s="89"/>
      <c r="AC161" s="88"/>
      <c r="AD161" s="72">
        <f t="shared" si="9"/>
        <v>0</v>
      </c>
    </row>
    <row r="162" spans="1:30" x14ac:dyDescent="0.25">
      <c r="A162" s="84"/>
      <c r="B162" s="78"/>
      <c r="C162" s="85"/>
      <c r="D162" s="72">
        <f t="shared" si="8"/>
        <v>0</v>
      </c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91"/>
      <c r="X162" s="91"/>
      <c r="Y162" s="91"/>
      <c r="Z162" s="91"/>
      <c r="AA162" s="91"/>
      <c r="AB162" s="89"/>
      <c r="AC162" s="88"/>
      <c r="AD162" s="72">
        <f t="shared" si="9"/>
        <v>0</v>
      </c>
    </row>
    <row r="163" spans="1:30" x14ac:dyDescent="0.25">
      <c r="A163" s="84"/>
      <c r="B163" s="78"/>
      <c r="C163" s="85"/>
      <c r="D163" s="72">
        <f t="shared" si="8"/>
        <v>0</v>
      </c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91"/>
      <c r="X163" s="91"/>
      <c r="Y163" s="91"/>
      <c r="Z163" s="91"/>
      <c r="AA163" s="91"/>
      <c r="AB163" s="89"/>
      <c r="AC163" s="88"/>
      <c r="AD163" s="72">
        <f t="shared" si="9"/>
        <v>0</v>
      </c>
    </row>
    <row r="164" spans="1:30" x14ac:dyDescent="0.25">
      <c r="A164" s="84"/>
      <c r="B164" s="78"/>
      <c r="C164" s="85"/>
      <c r="D164" s="72">
        <f t="shared" si="8"/>
        <v>0</v>
      </c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91"/>
      <c r="X164" s="91"/>
      <c r="Y164" s="91"/>
      <c r="Z164" s="91"/>
      <c r="AA164" s="91"/>
      <c r="AB164" s="89"/>
      <c r="AC164" s="88"/>
      <c r="AD164" s="72">
        <f t="shared" si="9"/>
        <v>0</v>
      </c>
    </row>
    <row r="165" spans="1:30" x14ac:dyDescent="0.25">
      <c r="A165" s="84"/>
      <c r="B165" s="78"/>
      <c r="C165" s="85"/>
      <c r="D165" s="72">
        <f t="shared" si="8"/>
        <v>0</v>
      </c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91"/>
      <c r="X165" s="91"/>
      <c r="Y165" s="91"/>
      <c r="Z165" s="91"/>
      <c r="AA165" s="91"/>
      <c r="AB165" s="89"/>
      <c r="AC165" s="88"/>
      <c r="AD165" s="72">
        <f t="shared" si="9"/>
        <v>0</v>
      </c>
    </row>
    <row r="166" spans="1:30" x14ac:dyDescent="0.25">
      <c r="A166" s="84"/>
      <c r="B166" s="78"/>
      <c r="C166" s="85"/>
      <c r="D166" s="72">
        <f t="shared" si="8"/>
        <v>0</v>
      </c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91"/>
      <c r="X166" s="91"/>
      <c r="Y166" s="91"/>
      <c r="Z166" s="91"/>
      <c r="AA166" s="91"/>
      <c r="AB166" s="89"/>
      <c r="AC166" s="88"/>
      <c r="AD166" s="72">
        <f t="shared" si="9"/>
        <v>0</v>
      </c>
    </row>
    <row r="167" spans="1:30" x14ac:dyDescent="0.25">
      <c r="A167" s="84"/>
      <c r="B167" s="78"/>
      <c r="C167" s="85"/>
      <c r="D167" s="72">
        <f t="shared" si="8"/>
        <v>0</v>
      </c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91"/>
      <c r="X167" s="91"/>
      <c r="Y167" s="91"/>
      <c r="Z167" s="91"/>
      <c r="AA167" s="91"/>
      <c r="AB167" s="89"/>
      <c r="AC167" s="88"/>
      <c r="AD167" s="72">
        <f t="shared" si="9"/>
        <v>0</v>
      </c>
    </row>
    <row r="168" spans="1:30" x14ac:dyDescent="0.25">
      <c r="A168" s="84"/>
      <c r="B168" s="78"/>
      <c r="C168" s="85"/>
      <c r="D168" s="72">
        <f t="shared" si="8"/>
        <v>0</v>
      </c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91"/>
      <c r="X168" s="91"/>
      <c r="Y168" s="91"/>
      <c r="Z168" s="91"/>
      <c r="AA168" s="91"/>
      <c r="AB168" s="89"/>
      <c r="AC168" s="88"/>
      <c r="AD168" s="72">
        <f t="shared" si="9"/>
        <v>0</v>
      </c>
    </row>
    <row r="169" spans="1:30" x14ac:dyDescent="0.25">
      <c r="A169" s="84"/>
      <c r="B169" s="78"/>
      <c r="C169" s="85"/>
      <c r="D169" s="72">
        <f t="shared" si="8"/>
        <v>0</v>
      </c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91"/>
      <c r="X169" s="91"/>
      <c r="Y169" s="91"/>
      <c r="Z169" s="91"/>
      <c r="AA169" s="91"/>
      <c r="AB169" s="89"/>
      <c r="AC169" s="88"/>
      <c r="AD169" s="72">
        <f t="shared" si="9"/>
        <v>0</v>
      </c>
    </row>
    <row r="170" spans="1:30" x14ac:dyDescent="0.25">
      <c r="A170" s="84"/>
      <c r="B170" s="78"/>
      <c r="C170" s="85"/>
      <c r="D170" s="72">
        <f t="shared" si="8"/>
        <v>0</v>
      </c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91"/>
      <c r="X170" s="91"/>
      <c r="Y170" s="91"/>
      <c r="Z170" s="91"/>
      <c r="AA170" s="91"/>
      <c r="AB170" s="89"/>
      <c r="AC170" s="88"/>
      <c r="AD170" s="72">
        <f t="shared" si="9"/>
        <v>0</v>
      </c>
    </row>
    <row r="171" spans="1:30" x14ac:dyDescent="0.25">
      <c r="A171" s="84"/>
      <c r="B171" s="78"/>
      <c r="C171" s="85"/>
      <c r="D171" s="72">
        <f t="shared" si="8"/>
        <v>0</v>
      </c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91"/>
      <c r="X171" s="91"/>
      <c r="Y171" s="91"/>
      <c r="Z171" s="91"/>
      <c r="AA171" s="91"/>
      <c r="AB171" s="89"/>
      <c r="AC171" s="88"/>
      <c r="AD171" s="72">
        <f t="shared" si="9"/>
        <v>0</v>
      </c>
    </row>
    <row r="172" spans="1:30" x14ac:dyDescent="0.25">
      <c r="A172" s="84"/>
      <c r="B172" s="78"/>
      <c r="C172" s="85"/>
      <c r="D172" s="72">
        <f t="shared" si="8"/>
        <v>0</v>
      </c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91"/>
      <c r="X172" s="91"/>
      <c r="Y172" s="91"/>
      <c r="Z172" s="91"/>
      <c r="AA172" s="91"/>
      <c r="AB172" s="89"/>
      <c r="AC172" s="88"/>
      <c r="AD172" s="72">
        <f t="shared" si="9"/>
        <v>0</v>
      </c>
    </row>
    <row r="173" spans="1:30" x14ac:dyDescent="0.25">
      <c r="A173" s="84"/>
      <c r="B173" s="78"/>
      <c r="C173" s="85"/>
      <c r="D173" s="72">
        <f t="shared" si="8"/>
        <v>0</v>
      </c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91"/>
      <c r="X173" s="91"/>
      <c r="Y173" s="91"/>
      <c r="Z173" s="91"/>
      <c r="AA173" s="91"/>
      <c r="AB173" s="89"/>
      <c r="AC173" s="88"/>
      <c r="AD173" s="72">
        <f t="shared" si="9"/>
        <v>0</v>
      </c>
    </row>
    <row r="174" spans="1:30" x14ac:dyDescent="0.25">
      <c r="A174" s="84"/>
      <c r="B174" s="78"/>
      <c r="C174" s="85"/>
      <c r="D174" s="72">
        <f t="shared" si="8"/>
        <v>0</v>
      </c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91"/>
      <c r="X174" s="91"/>
      <c r="Y174" s="91"/>
      <c r="Z174" s="91"/>
      <c r="AA174" s="91"/>
      <c r="AB174" s="89"/>
      <c r="AC174" s="88"/>
      <c r="AD174" s="72">
        <f t="shared" si="9"/>
        <v>0</v>
      </c>
    </row>
    <row r="175" spans="1:30" x14ac:dyDescent="0.25">
      <c r="A175" s="84"/>
      <c r="B175" s="78"/>
      <c r="C175" s="85"/>
      <c r="D175" s="72">
        <f t="shared" si="8"/>
        <v>0</v>
      </c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91"/>
      <c r="X175" s="91"/>
      <c r="Y175" s="91"/>
      <c r="Z175" s="91"/>
      <c r="AA175" s="91"/>
      <c r="AB175" s="89"/>
      <c r="AC175" s="88"/>
      <c r="AD175" s="72">
        <f t="shared" si="9"/>
        <v>0</v>
      </c>
    </row>
    <row r="176" spans="1:30" x14ac:dyDescent="0.25">
      <c r="A176" s="84"/>
      <c r="B176" s="78"/>
      <c r="C176" s="85"/>
      <c r="D176" s="72">
        <f t="shared" si="8"/>
        <v>0</v>
      </c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91"/>
      <c r="X176" s="91"/>
      <c r="Y176" s="91"/>
      <c r="Z176" s="91"/>
      <c r="AA176" s="91"/>
      <c r="AB176" s="89"/>
      <c r="AC176" s="88"/>
      <c r="AD176" s="72">
        <f t="shared" si="9"/>
        <v>0</v>
      </c>
    </row>
    <row r="177" spans="1:30" x14ac:dyDescent="0.25">
      <c r="A177" s="84"/>
      <c r="B177" s="78"/>
      <c r="C177" s="85"/>
      <c r="D177" s="72">
        <f t="shared" si="8"/>
        <v>0</v>
      </c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91"/>
      <c r="X177" s="91"/>
      <c r="Y177" s="91"/>
      <c r="Z177" s="91"/>
      <c r="AA177" s="91"/>
      <c r="AB177" s="89"/>
      <c r="AC177" s="88"/>
      <c r="AD177" s="72">
        <f t="shared" si="9"/>
        <v>0</v>
      </c>
    </row>
    <row r="178" spans="1:30" x14ac:dyDescent="0.25">
      <c r="A178" s="84"/>
      <c r="B178" s="78"/>
      <c r="C178" s="85"/>
      <c r="D178" s="72">
        <f t="shared" si="8"/>
        <v>0</v>
      </c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91"/>
      <c r="X178" s="91"/>
      <c r="Y178" s="91"/>
      <c r="Z178" s="91"/>
      <c r="AA178" s="91"/>
      <c r="AB178" s="89"/>
      <c r="AC178" s="88"/>
      <c r="AD178" s="72">
        <f t="shared" si="9"/>
        <v>0</v>
      </c>
    </row>
    <row r="179" spans="1:30" x14ac:dyDescent="0.25">
      <c r="A179" s="84"/>
      <c r="B179" s="78"/>
      <c r="C179" s="85"/>
      <c r="D179" s="72">
        <f t="shared" si="8"/>
        <v>0</v>
      </c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91"/>
      <c r="X179" s="91"/>
      <c r="Y179" s="91"/>
      <c r="Z179" s="91"/>
      <c r="AA179" s="91"/>
      <c r="AB179" s="89"/>
      <c r="AC179" s="88"/>
      <c r="AD179" s="72">
        <f t="shared" si="9"/>
        <v>0</v>
      </c>
    </row>
    <row r="180" spans="1:30" x14ac:dyDescent="0.25">
      <c r="A180" s="84"/>
      <c r="B180" s="78"/>
      <c r="C180" s="85"/>
      <c r="D180" s="72">
        <f t="shared" si="8"/>
        <v>0</v>
      </c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91"/>
      <c r="X180" s="91"/>
      <c r="Y180" s="91"/>
      <c r="Z180" s="91"/>
      <c r="AA180" s="91"/>
      <c r="AB180" s="89"/>
      <c r="AC180" s="88"/>
      <c r="AD180" s="72">
        <f t="shared" si="9"/>
        <v>0</v>
      </c>
    </row>
    <row r="181" spans="1:30" x14ac:dyDescent="0.25">
      <c r="A181" s="84"/>
      <c r="B181" s="78"/>
      <c r="C181" s="85"/>
      <c r="D181" s="72">
        <f t="shared" si="8"/>
        <v>0</v>
      </c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91"/>
      <c r="X181" s="91"/>
      <c r="Y181" s="91"/>
      <c r="Z181" s="91"/>
      <c r="AA181" s="91"/>
      <c r="AB181" s="89"/>
      <c r="AC181" s="88"/>
      <c r="AD181" s="72">
        <f t="shared" si="9"/>
        <v>0</v>
      </c>
    </row>
    <row r="182" spans="1:30" x14ac:dyDescent="0.25">
      <c r="A182" s="84"/>
      <c r="B182" s="78"/>
      <c r="C182" s="85"/>
      <c r="D182" s="72">
        <f t="shared" si="8"/>
        <v>0</v>
      </c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91"/>
      <c r="X182" s="91"/>
      <c r="Y182" s="91"/>
      <c r="Z182" s="91"/>
      <c r="AA182" s="91"/>
      <c r="AB182" s="89"/>
      <c r="AC182" s="88"/>
      <c r="AD182" s="72">
        <f t="shared" si="9"/>
        <v>0</v>
      </c>
    </row>
    <row r="183" spans="1:30" x14ac:dyDescent="0.25">
      <c r="A183" s="84"/>
      <c r="B183" s="78"/>
      <c r="C183" s="85"/>
      <c r="D183" s="72">
        <f t="shared" si="8"/>
        <v>0</v>
      </c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91"/>
      <c r="X183" s="91"/>
      <c r="Y183" s="91"/>
      <c r="Z183" s="91"/>
      <c r="AA183" s="91"/>
      <c r="AB183" s="89"/>
      <c r="AC183" s="88"/>
      <c r="AD183" s="72">
        <f t="shared" si="9"/>
        <v>0</v>
      </c>
    </row>
    <row r="184" spans="1:30" x14ac:dyDescent="0.25">
      <c r="A184" s="84"/>
      <c r="B184" s="78"/>
      <c r="C184" s="85"/>
      <c r="D184" s="72">
        <f t="shared" si="8"/>
        <v>0</v>
      </c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91"/>
      <c r="X184" s="91"/>
      <c r="Y184" s="91"/>
      <c r="Z184" s="91"/>
      <c r="AA184" s="91"/>
      <c r="AB184" s="89"/>
      <c r="AC184" s="88"/>
      <c r="AD184" s="72">
        <f t="shared" si="9"/>
        <v>0</v>
      </c>
    </row>
    <row r="185" spans="1:30" x14ac:dyDescent="0.25">
      <c r="A185" s="84"/>
      <c r="B185" s="78"/>
      <c r="C185" s="85"/>
      <c r="D185" s="72">
        <f t="shared" si="8"/>
        <v>0</v>
      </c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91"/>
      <c r="X185" s="91"/>
      <c r="Y185" s="91"/>
      <c r="Z185" s="91"/>
      <c r="AA185" s="91"/>
      <c r="AB185" s="89"/>
      <c r="AC185" s="88"/>
      <c r="AD185" s="72">
        <f t="shared" si="9"/>
        <v>0</v>
      </c>
    </row>
    <row r="186" spans="1:30" x14ac:dyDescent="0.25">
      <c r="A186" s="84"/>
      <c r="B186" s="78"/>
      <c r="C186" s="85"/>
      <c r="D186" s="72">
        <f t="shared" si="8"/>
        <v>0</v>
      </c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91"/>
      <c r="X186" s="91"/>
      <c r="Y186" s="91"/>
      <c r="Z186" s="91"/>
      <c r="AA186" s="91"/>
      <c r="AB186" s="89"/>
      <c r="AC186" s="88"/>
      <c r="AD186" s="72">
        <f t="shared" si="9"/>
        <v>0</v>
      </c>
    </row>
    <row r="187" spans="1:30" x14ac:dyDescent="0.25">
      <c r="A187" s="84"/>
      <c r="B187" s="78"/>
      <c r="C187" s="85"/>
      <c r="D187" s="72">
        <f t="shared" si="8"/>
        <v>0</v>
      </c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91"/>
      <c r="X187" s="91"/>
      <c r="Y187" s="91"/>
      <c r="Z187" s="91"/>
      <c r="AA187" s="91"/>
      <c r="AB187" s="89"/>
      <c r="AC187" s="88"/>
      <c r="AD187" s="72">
        <f t="shared" si="9"/>
        <v>0</v>
      </c>
    </row>
    <row r="188" spans="1:30" x14ac:dyDescent="0.25">
      <c r="A188" s="84"/>
      <c r="B188" s="78"/>
      <c r="C188" s="85"/>
      <c r="D188" s="72">
        <f t="shared" si="8"/>
        <v>0</v>
      </c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91"/>
      <c r="X188" s="91"/>
      <c r="Y188" s="91"/>
      <c r="Z188" s="91"/>
      <c r="AA188" s="91"/>
      <c r="AB188" s="89"/>
      <c r="AC188" s="88"/>
      <c r="AD188" s="72">
        <f t="shared" si="9"/>
        <v>0</v>
      </c>
    </row>
    <row r="189" spans="1:30" x14ac:dyDescent="0.25">
      <c r="A189" s="84"/>
      <c r="B189" s="78"/>
      <c r="C189" s="85"/>
      <c r="D189" s="72">
        <f t="shared" si="8"/>
        <v>0</v>
      </c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91"/>
      <c r="X189" s="91"/>
      <c r="Y189" s="91"/>
      <c r="Z189" s="91"/>
      <c r="AA189" s="91"/>
      <c r="AB189" s="89"/>
      <c r="AC189" s="88"/>
      <c r="AD189" s="72">
        <f t="shared" si="9"/>
        <v>0</v>
      </c>
    </row>
    <row r="190" spans="1:30" x14ac:dyDescent="0.25">
      <c r="A190" s="84"/>
      <c r="B190" s="78"/>
      <c r="C190" s="85"/>
      <c r="D190" s="72">
        <f t="shared" si="8"/>
        <v>0</v>
      </c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91"/>
      <c r="X190" s="91"/>
      <c r="Y190" s="91"/>
      <c r="Z190" s="91"/>
      <c r="AA190" s="91"/>
      <c r="AB190" s="89"/>
      <c r="AC190" s="88"/>
      <c r="AD190" s="72">
        <f t="shared" si="9"/>
        <v>0</v>
      </c>
    </row>
    <row r="191" spans="1:30" x14ac:dyDescent="0.25">
      <c r="A191" s="84"/>
      <c r="B191" s="78"/>
      <c r="C191" s="85"/>
      <c r="D191" s="72">
        <f t="shared" si="8"/>
        <v>0</v>
      </c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91"/>
      <c r="X191" s="91"/>
      <c r="Y191" s="91"/>
      <c r="Z191" s="91"/>
      <c r="AA191" s="91"/>
      <c r="AB191" s="89"/>
      <c r="AC191" s="88"/>
      <c r="AD191" s="72">
        <f t="shared" si="9"/>
        <v>0</v>
      </c>
    </row>
    <row r="192" spans="1:30" x14ac:dyDescent="0.25">
      <c r="A192" s="84"/>
      <c r="B192" s="78"/>
      <c r="C192" s="85"/>
      <c r="D192" s="72">
        <f t="shared" si="8"/>
        <v>0</v>
      </c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91"/>
      <c r="X192" s="91"/>
      <c r="Y192" s="91"/>
      <c r="Z192" s="91"/>
      <c r="AA192" s="91"/>
      <c r="AB192" s="89"/>
      <c r="AC192" s="88"/>
      <c r="AD192" s="72">
        <f t="shared" si="9"/>
        <v>0</v>
      </c>
    </row>
    <row r="193" spans="1:30" x14ac:dyDescent="0.25">
      <c r="A193" s="84"/>
      <c r="B193" s="78"/>
      <c r="C193" s="85"/>
      <c r="D193" s="72">
        <f t="shared" si="8"/>
        <v>0</v>
      </c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91"/>
      <c r="X193" s="91"/>
      <c r="Y193" s="91"/>
      <c r="Z193" s="91"/>
      <c r="AA193" s="91"/>
      <c r="AB193" s="89"/>
      <c r="AC193" s="88"/>
      <c r="AD193" s="72">
        <f t="shared" si="9"/>
        <v>0</v>
      </c>
    </row>
    <row r="194" spans="1:30" x14ac:dyDescent="0.25">
      <c r="A194" s="84"/>
      <c r="B194" s="78"/>
      <c r="C194" s="85"/>
      <c r="D194" s="72">
        <f t="shared" si="8"/>
        <v>0</v>
      </c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91"/>
      <c r="X194" s="91"/>
      <c r="Y194" s="91"/>
      <c r="Z194" s="91"/>
      <c r="AA194" s="91"/>
      <c r="AB194" s="89"/>
      <c r="AC194" s="88"/>
      <c r="AD194" s="72">
        <f t="shared" si="9"/>
        <v>0</v>
      </c>
    </row>
    <row r="195" spans="1:30" x14ac:dyDescent="0.25">
      <c r="A195" s="84"/>
      <c r="B195" s="78"/>
      <c r="C195" s="85"/>
      <c r="D195" s="72">
        <f t="shared" si="8"/>
        <v>0</v>
      </c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91"/>
      <c r="X195" s="91"/>
      <c r="Y195" s="91"/>
      <c r="Z195" s="91"/>
      <c r="AA195" s="91"/>
      <c r="AB195" s="89"/>
      <c r="AC195" s="88"/>
      <c r="AD195" s="72">
        <f t="shared" si="9"/>
        <v>0</v>
      </c>
    </row>
    <row r="196" spans="1:30" x14ac:dyDescent="0.25">
      <c r="A196" s="84"/>
      <c r="B196" s="78"/>
      <c r="C196" s="85"/>
      <c r="D196" s="72">
        <f t="shared" si="8"/>
        <v>0</v>
      </c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91"/>
      <c r="X196" s="91"/>
      <c r="Y196" s="91"/>
      <c r="Z196" s="91"/>
      <c r="AA196" s="91"/>
      <c r="AB196" s="89"/>
      <c r="AC196" s="88"/>
      <c r="AD196" s="72">
        <f t="shared" si="9"/>
        <v>0</v>
      </c>
    </row>
    <row r="197" spans="1:30" x14ac:dyDescent="0.25">
      <c r="A197" s="84"/>
      <c r="B197" s="78"/>
      <c r="C197" s="85"/>
      <c r="D197" s="72">
        <f t="shared" si="8"/>
        <v>0</v>
      </c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91"/>
      <c r="X197" s="91"/>
      <c r="Y197" s="91"/>
      <c r="Z197" s="91"/>
      <c r="AA197" s="91"/>
      <c r="AB197" s="89"/>
      <c r="AC197" s="88"/>
      <c r="AD197" s="72">
        <f t="shared" si="9"/>
        <v>0</v>
      </c>
    </row>
    <row r="198" spans="1:30" x14ac:dyDescent="0.25">
      <c r="A198" s="84"/>
      <c r="B198" s="78"/>
      <c r="C198" s="85"/>
      <c r="D198" s="72">
        <f t="shared" si="8"/>
        <v>0</v>
      </c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91"/>
      <c r="X198" s="91"/>
      <c r="Y198" s="91"/>
      <c r="Z198" s="91"/>
      <c r="AA198" s="91"/>
      <c r="AB198" s="89"/>
      <c r="AC198" s="88"/>
      <c r="AD198" s="72">
        <f t="shared" si="9"/>
        <v>0</v>
      </c>
    </row>
    <row r="199" spans="1:30" x14ac:dyDescent="0.25">
      <c r="A199" s="84"/>
      <c r="B199" s="78"/>
      <c r="C199" s="85"/>
      <c r="D199" s="72">
        <f t="shared" si="8"/>
        <v>0</v>
      </c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91"/>
      <c r="X199" s="91"/>
      <c r="Y199" s="91"/>
      <c r="Z199" s="91"/>
      <c r="AA199" s="91"/>
      <c r="AB199" s="89"/>
      <c r="AC199" s="88"/>
      <c r="AD199" s="72">
        <f t="shared" si="9"/>
        <v>0</v>
      </c>
    </row>
    <row r="200" spans="1:30" x14ac:dyDescent="0.25">
      <c r="A200" s="84"/>
      <c r="B200" s="78"/>
      <c r="C200" s="85"/>
      <c r="D200" s="72">
        <f t="shared" si="8"/>
        <v>0</v>
      </c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91"/>
      <c r="X200" s="91"/>
      <c r="Y200" s="91"/>
      <c r="Z200" s="91"/>
      <c r="AA200" s="91"/>
      <c r="AB200" s="89"/>
      <c r="AC200" s="88"/>
      <c r="AD200" s="72">
        <f t="shared" si="9"/>
        <v>0</v>
      </c>
    </row>
    <row r="201" spans="1:30" x14ac:dyDescent="0.25">
      <c r="A201" s="84"/>
      <c r="B201" s="78"/>
      <c r="C201" s="85"/>
      <c r="D201" s="72">
        <f t="shared" si="8"/>
        <v>0</v>
      </c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91"/>
      <c r="X201" s="91"/>
      <c r="Y201" s="91"/>
      <c r="Z201" s="91"/>
      <c r="AA201" s="91"/>
      <c r="AB201" s="89"/>
      <c r="AC201" s="88"/>
      <c r="AD201" s="72">
        <f t="shared" si="9"/>
        <v>0</v>
      </c>
    </row>
    <row r="202" spans="1:30" x14ac:dyDescent="0.25">
      <c r="A202" s="84"/>
      <c r="B202" s="78"/>
      <c r="C202" s="85"/>
      <c r="D202" s="72">
        <f t="shared" si="8"/>
        <v>0</v>
      </c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91"/>
      <c r="X202" s="91"/>
      <c r="Y202" s="91"/>
      <c r="Z202" s="91"/>
      <c r="AA202" s="91"/>
      <c r="AB202" s="89"/>
      <c r="AC202" s="88"/>
      <c r="AD202" s="72">
        <f t="shared" si="9"/>
        <v>0</v>
      </c>
    </row>
    <row r="203" spans="1:30" x14ac:dyDescent="0.25">
      <c r="A203" s="84"/>
      <c r="B203" s="78"/>
      <c r="C203" s="85"/>
      <c r="D203" s="72">
        <f t="shared" si="8"/>
        <v>0</v>
      </c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91"/>
      <c r="X203" s="91"/>
      <c r="Y203" s="91"/>
      <c r="Z203" s="91"/>
      <c r="AA203" s="91"/>
      <c r="AB203" s="89"/>
      <c r="AC203" s="88"/>
      <c r="AD203" s="72">
        <f t="shared" si="9"/>
        <v>0</v>
      </c>
    </row>
    <row r="204" spans="1:30" x14ac:dyDescent="0.25">
      <c r="A204" s="86"/>
      <c r="B204" s="78"/>
      <c r="C204" s="85"/>
      <c r="D204" s="72">
        <f t="shared" si="8"/>
        <v>0</v>
      </c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91"/>
      <c r="X204" s="91"/>
      <c r="Y204" s="91"/>
      <c r="Z204" s="91"/>
      <c r="AA204" s="91"/>
      <c r="AB204" s="89"/>
      <c r="AC204" s="88"/>
      <c r="AD204" s="72">
        <f t="shared" si="9"/>
        <v>0</v>
      </c>
    </row>
    <row r="205" spans="1:30" x14ac:dyDescent="0.25">
      <c r="A205" s="86"/>
      <c r="B205" s="78"/>
      <c r="C205" s="85"/>
      <c r="D205" s="72">
        <f t="shared" si="8"/>
        <v>0</v>
      </c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91"/>
      <c r="X205" s="91"/>
      <c r="Y205" s="91"/>
      <c r="Z205" s="91"/>
      <c r="AA205" s="91"/>
      <c r="AB205" s="89"/>
      <c r="AC205" s="88"/>
      <c r="AD205" s="72">
        <f t="shared" si="9"/>
        <v>0</v>
      </c>
    </row>
    <row r="206" spans="1:30" x14ac:dyDescent="0.25">
      <c r="A206" s="86"/>
      <c r="B206" s="78"/>
      <c r="C206" s="85"/>
      <c r="D206" s="72">
        <f t="shared" si="8"/>
        <v>0</v>
      </c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91"/>
      <c r="X206" s="91"/>
      <c r="Y206" s="91"/>
      <c r="Z206" s="91"/>
      <c r="AA206" s="91"/>
      <c r="AB206" s="89"/>
      <c r="AC206" s="88"/>
      <c r="AD206" s="72">
        <f t="shared" si="9"/>
        <v>0</v>
      </c>
    </row>
    <row r="207" spans="1:30" x14ac:dyDescent="0.25">
      <c r="A207" s="86"/>
      <c r="B207" s="78"/>
      <c r="C207" s="85"/>
      <c r="D207" s="72">
        <f t="shared" si="8"/>
        <v>0</v>
      </c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91"/>
      <c r="X207" s="91"/>
      <c r="Y207" s="91"/>
      <c r="Z207" s="91"/>
      <c r="AA207" s="91"/>
      <c r="AB207" s="89"/>
      <c r="AC207" s="88"/>
      <c r="AD207" s="72">
        <f t="shared" si="9"/>
        <v>0</v>
      </c>
    </row>
    <row r="208" spans="1:30" x14ac:dyDescent="0.25">
      <c r="A208" s="86"/>
      <c r="B208" s="78"/>
      <c r="C208" s="85"/>
      <c r="D208" s="72">
        <f t="shared" si="8"/>
        <v>0</v>
      </c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91"/>
      <c r="X208" s="91"/>
      <c r="Y208" s="91"/>
      <c r="Z208" s="91"/>
      <c r="AA208" s="91"/>
      <c r="AB208" s="89"/>
      <c r="AC208" s="88"/>
      <c r="AD208" s="72">
        <f t="shared" si="9"/>
        <v>0</v>
      </c>
    </row>
    <row r="209" spans="1:30" x14ac:dyDescent="0.25">
      <c r="A209" s="86"/>
      <c r="B209" s="78"/>
      <c r="C209" s="85"/>
      <c r="D209" s="72">
        <f t="shared" si="8"/>
        <v>0</v>
      </c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91"/>
      <c r="X209" s="91"/>
      <c r="Y209" s="91"/>
      <c r="Z209" s="91"/>
      <c r="AA209" s="91"/>
      <c r="AB209" s="89"/>
      <c r="AC209" s="88"/>
      <c r="AD209" s="72">
        <f t="shared" si="9"/>
        <v>0</v>
      </c>
    </row>
    <row r="210" spans="1:30" x14ac:dyDescent="0.25">
      <c r="A210" s="86"/>
      <c r="B210" s="78"/>
      <c r="C210" s="85"/>
      <c r="D210" s="72">
        <f t="shared" si="8"/>
        <v>0</v>
      </c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91"/>
      <c r="X210" s="91"/>
      <c r="Y210" s="91"/>
      <c r="Z210" s="91"/>
      <c r="AA210" s="91"/>
      <c r="AB210" s="89"/>
      <c r="AC210" s="88"/>
      <c r="AD210" s="72">
        <f t="shared" si="9"/>
        <v>0</v>
      </c>
    </row>
    <row r="211" spans="1:30" x14ac:dyDescent="0.25">
      <c r="A211" s="86"/>
      <c r="B211" s="78"/>
      <c r="C211" s="85"/>
      <c r="D211" s="72">
        <f t="shared" si="8"/>
        <v>0</v>
      </c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91"/>
      <c r="X211" s="91"/>
      <c r="Y211" s="91"/>
      <c r="Z211" s="91"/>
      <c r="AA211" s="91"/>
      <c r="AB211" s="89"/>
      <c r="AC211" s="88"/>
      <c r="AD211" s="72">
        <f t="shared" si="9"/>
        <v>0</v>
      </c>
    </row>
    <row r="212" spans="1:30" x14ac:dyDescent="0.25">
      <c r="A212" s="86"/>
      <c r="B212" s="78"/>
      <c r="C212" s="85"/>
      <c r="D212" s="72">
        <f t="shared" si="8"/>
        <v>0</v>
      </c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91"/>
      <c r="X212" s="91"/>
      <c r="Y212" s="91"/>
      <c r="Z212" s="91"/>
      <c r="AA212" s="91"/>
      <c r="AB212" s="89"/>
      <c r="AC212" s="88"/>
      <c r="AD212" s="72">
        <f t="shared" si="9"/>
        <v>0</v>
      </c>
    </row>
    <row r="213" spans="1:30" x14ac:dyDescent="0.25">
      <c r="A213" s="77"/>
      <c r="B213" s="78"/>
      <c r="C213" s="85"/>
      <c r="D213" s="72">
        <f t="shared" si="8"/>
        <v>0</v>
      </c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91"/>
      <c r="X213" s="91"/>
      <c r="Y213" s="91"/>
      <c r="Z213" s="91"/>
      <c r="AA213" s="91"/>
      <c r="AB213" s="89"/>
      <c r="AC213" s="88"/>
      <c r="AD213" s="72">
        <f t="shared" si="9"/>
        <v>0</v>
      </c>
    </row>
    <row r="214" spans="1:30" x14ac:dyDescent="0.25">
      <c r="A214" s="86"/>
      <c r="B214" s="78"/>
      <c r="C214" s="85"/>
      <c r="D214" s="72">
        <f t="shared" si="8"/>
        <v>0</v>
      </c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91"/>
      <c r="X214" s="91"/>
      <c r="Y214" s="91"/>
      <c r="Z214" s="91"/>
      <c r="AA214" s="91"/>
      <c r="AB214" s="89"/>
      <c r="AC214" s="88"/>
      <c r="AD214" s="72">
        <f t="shared" si="9"/>
        <v>0</v>
      </c>
    </row>
    <row r="215" spans="1:30" x14ac:dyDescent="0.25">
      <c r="A215" s="86"/>
      <c r="B215" s="78"/>
      <c r="C215" s="85"/>
      <c r="D215" s="72">
        <f t="shared" si="8"/>
        <v>0</v>
      </c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91"/>
      <c r="X215" s="91"/>
      <c r="Y215" s="91"/>
      <c r="Z215" s="91"/>
      <c r="AA215" s="91"/>
      <c r="AB215" s="89"/>
      <c r="AC215" s="88"/>
      <c r="AD215" s="72">
        <f t="shared" si="9"/>
        <v>0</v>
      </c>
    </row>
    <row r="216" spans="1:30" x14ac:dyDescent="0.25">
      <c r="A216" s="86"/>
      <c r="B216" s="78"/>
      <c r="C216" s="85"/>
      <c r="D216" s="72">
        <f t="shared" si="8"/>
        <v>0</v>
      </c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91"/>
      <c r="X216" s="91"/>
      <c r="Y216" s="91"/>
      <c r="Z216" s="91"/>
      <c r="AA216" s="91"/>
      <c r="AB216" s="89"/>
      <c r="AC216" s="88"/>
      <c r="AD216" s="72">
        <f t="shared" si="9"/>
        <v>0</v>
      </c>
    </row>
    <row r="217" spans="1:30" x14ac:dyDescent="0.25">
      <c r="A217" s="86"/>
      <c r="B217" s="78"/>
      <c r="C217" s="85"/>
      <c r="D217" s="72">
        <f t="shared" si="8"/>
        <v>0</v>
      </c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91"/>
      <c r="X217" s="91"/>
      <c r="Y217" s="91"/>
      <c r="Z217" s="91"/>
      <c r="AA217" s="91"/>
      <c r="AB217" s="89"/>
      <c r="AC217" s="88"/>
      <c r="AD217" s="72">
        <f t="shared" si="9"/>
        <v>0</v>
      </c>
    </row>
    <row r="218" spans="1:30" x14ac:dyDescent="0.25">
      <c r="A218" s="86"/>
      <c r="B218" s="78"/>
      <c r="C218" s="85"/>
      <c r="D218" s="72">
        <f t="shared" si="8"/>
        <v>0</v>
      </c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91"/>
      <c r="X218" s="91"/>
      <c r="Y218" s="91"/>
      <c r="Z218" s="91"/>
      <c r="AA218" s="91"/>
      <c r="AB218" s="89"/>
      <c r="AC218" s="88"/>
      <c r="AD218" s="72">
        <f t="shared" si="9"/>
        <v>0</v>
      </c>
    </row>
    <row r="219" spans="1:30" x14ac:dyDescent="0.25">
      <c r="A219" s="86"/>
      <c r="B219" s="78"/>
      <c r="C219" s="85"/>
      <c r="D219" s="72">
        <f t="shared" si="8"/>
        <v>0</v>
      </c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91"/>
      <c r="X219" s="91"/>
      <c r="Y219" s="91"/>
      <c r="Z219" s="91"/>
      <c r="AA219" s="91"/>
      <c r="AB219" s="89"/>
      <c r="AC219" s="88"/>
      <c r="AD219" s="72">
        <f t="shared" si="9"/>
        <v>0</v>
      </c>
    </row>
    <row r="220" spans="1:30" x14ac:dyDescent="0.25">
      <c r="A220" s="86"/>
      <c r="B220" s="78"/>
      <c r="C220" s="85"/>
      <c r="D220" s="72">
        <f t="shared" si="8"/>
        <v>0</v>
      </c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91"/>
      <c r="X220" s="91"/>
      <c r="Y220" s="91"/>
      <c r="Z220" s="91"/>
      <c r="AA220" s="91"/>
      <c r="AB220" s="89"/>
      <c r="AC220" s="88"/>
      <c r="AD220" s="72">
        <f t="shared" si="9"/>
        <v>0</v>
      </c>
    </row>
    <row r="221" spans="1:30" x14ac:dyDescent="0.25">
      <c r="A221" s="86"/>
      <c r="B221" s="78"/>
      <c r="C221" s="85"/>
      <c r="D221" s="72">
        <f t="shared" ref="D221:D229" si="10">SUM(E221:AB221)</f>
        <v>0</v>
      </c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91"/>
      <c r="X221" s="91"/>
      <c r="Y221" s="91"/>
      <c r="Z221" s="91"/>
      <c r="AA221" s="91"/>
      <c r="AB221" s="89"/>
      <c r="AC221" s="88"/>
      <c r="AD221" s="72">
        <f t="shared" ref="AD221:AD229" si="11">D221-AC221</f>
        <v>0</v>
      </c>
    </row>
    <row r="222" spans="1:30" x14ac:dyDescent="0.25">
      <c r="A222" s="86"/>
      <c r="B222" s="78"/>
      <c r="C222" s="85"/>
      <c r="D222" s="72">
        <f t="shared" si="10"/>
        <v>0</v>
      </c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91"/>
      <c r="X222" s="91"/>
      <c r="Y222" s="91"/>
      <c r="Z222" s="91"/>
      <c r="AA222" s="91"/>
      <c r="AB222" s="89"/>
      <c r="AC222" s="88"/>
      <c r="AD222" s="72">
        <f t="shared" si="11"/>
        <v>0</v>
      </c>
    </row>
    <row r="223" spans="1:30" x14ac:dyDescent="0.25">
      <c r="A223" s="86"/>
      <c r="B223" s="78"/>
      <c r="C223" s="85"/>
      <c r="D223" s="72">
        <f t="shared" si="10"/>
        <v>0</v>
      </c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91"/>
      <c r="X223" s="91"/>
      <c r="Y223" s="91"/>
      <c r="Z223" s="91"/>
      <c r="AA223" s="91"/>
      <c r="AB223" s="89"/>
      <c r="AC223" s="88"/>
      <c r="AD223" s="72">
        <f t="shared" si="11"/>
        <v>0</v>
      </c>
    </row>
    <row r="224" spans="1:30" x14ac:dyDescent="0.25">
      <c r="A224" s="86"/>
      <c r="B224" s="78"/>
      <c r="C224" s="85"/>
      <c r="D224" s="72">
        <f t="shared" si="10"/>
        <v>0</v>
      </c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91"/>
      <c r="X224" s="91"/>
      <c r="Y224" s="91"/>
      <c r="Z224" s="91"/>
      <c r="AA224" s="91"/>
      <c r="AB224" s="89"/>
      <c r="AC224" s="88"/>
      <c r="AD224" s="72">
        <f t="shared" si="11"/>
        <v>0</v>
      </c>
    </row>
    <row r="225" spans="1:30" x14ac:dyDescent="0.25">
      <c r="A225" s="86"/>
      <c r="B225" s="78"/>
      <c r="C225" s="85"/>
      <c r="D225" s="72">
        <f t="shared" si="10"/>
        <v>0</v>
      </c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91"/>
      <c r="X225" s="91"/>
      <c r="Y225" s="91"/>
      <c r="Z225" s="91"/>
      <c r="AA225" s="91"/>
      <c r="AB225" s="89"/>
      <c r="AC225" s="88"/>
      <c r="AD225" s="72">
        <f t="shared" si="11"/>
        <v>0</v>
      </c>
    </row>
    <row r="226" spans="1:30" x14ac:dyDescent="0.25">
      <c r="A226" s="86"/>
      <c r="B226" s="78"/>
      <c r="C226" s="85"/>
      <c r="D226" s="72">
        <f t="shared" si="10"/>
        <v>0</v>
      </c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91"/>
      <c r="X226" s="91"/>
      <c r="Y226" s="91"/>
      <c r="Z226" s="91"/>
      <c r="AA226" s="91"/>
      <c r="AB226" s="89"/>
      <c r="AC226" s="88"/>
      <c r="AD226" s="72">
        <f t="shared" si="11"/>
        <v>0</v>
      </c>
    </row>
    <row r="227" spans="1:30" x14ac:dyDescent="0.25">
      <c r="A227" s="86"/>
      <c r="B227" s="78"/>
      <c r="C227" s="85"/>
      <c r="D227" s="72">
        <f t="shared" si="10"/>
        <v>0</v>
      </c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91"/>
      <c r="X227" s="91"/>
      <c r="Y227" s="91"/>
      <c r="Z227" s="91"/>
      <c r="AA227" s="91"/>
      <c r="AB227" s="89"/>
      <c r="AC227" s="88"/>
      <c r="AD227" s="72">
        <f t="shared" si="11"/>
        <v>0</v>
      </c>
    </row>
    <row r="228" spans="1:30" x14ac:dyDescent="0.25">
      <c r="A228" s="86"/>
      <c r="B228" s="78"/>
      <c r="C228" s="85"/>
      <c r="D228" s="72">
        <f t="shared" si="10"/>
        <v>0</v>
      </c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91"/>
      <c r="X228" s="91"/>
      <c r="Y228" s="91"/>
      <c r="Z228" s="91"/>
      <c r="AA228" s="91"/>
      <c r="AB228" s="89"/>
      <c r="AC228" s="88"/>
      <c r="AD228" s="72">
        <f t="shared" si="11"/>
        <v>0</v>
      </c>
    </row>
    <row r="229" spans="1:30" x14ac:dyDescent="0.25">
      <c r="A229" s="86"/>
      <c r="B229" s="78"/>
      <c r="C229" s="85"/>
      <c r="D229" s="72">
        <f t="shared" si="10"/>
        <v>0</v>
      </c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91"/>
      <c r="X229" s="91"/>
      <c r="Y229" s="91"/>
      <c r="Z229" s="91"/>
      <c r="AA229" s="91"/>
      <c r="AB229" s="89"/>
      <c r="AC229" s="88"/>
      <c r="AD229" s="72">
        <f t="shared" si="11"/>
        <v>0</v>
      </c>
    </row>
    <row r="230" spans="1:30" x14ac:dyDescent="0.25"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91"/>
      <c r="X230" s="91"/>
      <c r="Y230" s="91"/>
      <c r="Z230" s="91"/>
      <c r="AA230" s="91"/>
      <c r="AB230" s="89"/>
      <c r="AC230" s="88"/>
      <c r="AD230" s="72"/>
    </row>
    <row r="231" spans="1:30" x14ac:dyDescent="0.25">
      <c r="AD231" s="72"/>
    </row>
    <row r="232" spans="1:30" x14ac:dyDescent="0.25">
      <c r="AD232" s="72"/>
    </row>
    <row r="233" spans="1:30" x14ac:dyDescent="0.25">
      <c r="AD233" s="72"/>
    </row>
    <row r="234" spans="1:30" x14ac:dyDescent="0.25">
      <c r="AD234" s="72"/>
    </row>
    <row r="235" spans="1:30" x14ac:dyDescent="0.25">
      <c r="AD235" s="72"/>
    </row>
    <row r="236" spans="1:30" x14ac:dyDescent="0.25">
      <c r="AD236" s="72"/>
    </row>
    <row r="237" spans="1:30" x14ac:dyDescent="0.25">
      <c r="AD237" s="72"/>
    </row>
    <row r="238" spans="1:30" x14ac:dyDescent="0.25">
      <c r="AD238" s="72"/>
    </row>
    <row r="239" spans="1:30" x14ac:dyDescent="0.25">
      <c r="AD239" s="72"/>
    </row>
    <row r="240" spans="1:30" x14ac:dyDescent="0.25">
      <c r="AD240" s="72"/>
    </row>
    <row r="241" spans="30:30" x14ac:dyDescent="0.25">
      <c r="AD241" s="72"/>
    </row>
    <row r="242" spans="30:30" x14ac:dyDescent="0.25">
      <c r="AD242" s="72"/>
    </row>
    <row r="243" spans="30:30" x14ac:dyDescent="0.25">
      <c r="AD243" s="72"/>
    </row>
    <row r="244" spans="30:30" x14ac:dyDescent="0.25">
      <c r="AD244" s="72"/>
    </row>
    <row r="245" spans="30:30" x14ac:dyDescent="0.25">
      <c r="AD245" s="72"/>
    </row>
    <row r="246" spans="30:30" x14ac:dyDescent="0.25">
      <c r="AD246" s="72"/>
    </row>
    <row r="247" spans="30:30" x14ac:dyDescent="0.25">
      <c r="AD247" s="72"/>
    </row>
    <row r="248" spans="30:30" x14ac:dyDescent="0.25">
      <c r="AD248" s="72"/>
    </row>
    <row r="249" spans="30:30" x14ac:dyDescent="0.25">
      <c r="AD249" s="72"/>
    </row>
    <row r="250" spans="30:30" x14ac:dyDescent="0.25">
      <c r="AD250" s="72"/>
    </row>
    <row r="251" spans="30:30" x14ac:dyDescent="0.25">
      <c r="AD251" s="72"/>
    </row>
    <row r="252" spans="30:30" x14ac:dyDescent="0.25">
      <c r="AD252" s="72"/>
    </row>
    <row r="253" spans="30:30" x14ac:dyDescent="0.25">
      <c r="AD253" s="72"/>
    </row>
    <row r="254" spans="30:30" x14ac:dyDescent="0.25">
      <c r="AD254" s="72"/>
    </row>
    <row r="255" spans="30:30" x14ac:dyDescent="0.25">
      <c r="AD255" s="72"/>
    </row>
    <row r="256" spans="30:30" x14ac:dyDescent="0.25">
      <c r="AD256" s="72"/>
    </row>
    <row r="257" spans="30:30" x14ac:dyDescent="0.25">
      <c r="AD257" s="72"/>
    </row>
    <row r="258" spans="30:30" x14ac:dyDescent="0.25">
      <c r="AD258" s="72"/>
    </row>
    <row r="259" spans="30:30" x14ac:dyDescent="0.25">
      <c r="AD259" s="72"/>
    </row>
    <row r="260" spans="30:30" x14ac:dyDescent="0.25">
      <c r="AD260" s="72"/>
    </row>
    <row r="261" spans="30:30" x14ac:dyDescent="0.25">
      <c r="AD261" s="72"/>
    </row>
    <row r="262" spans="30:30" x14ac:dyDescent="0.25">
      <c r="AD262" s="72"/>
    </row>
    <row r="263" spans="30:30" x14ac:dyDescent="0.25">
      <c r="AD263" s="72"/>
    </row>
    <row r="264" spans="30:30" x14ac:dyDescent="0.25">
      <c r="AD264" s="72"/>
    </row>
    <row r="265" spans="30:30" x14ac:dyDescent="0.25">
      <c r="AD265" s="72"/>
    </row>
    <row r="266" spans="30:30" x14ac:dyDescent="0.25">
      <c r="AD266" s="72"/>
    </row>
    <row r="267" spans="30:30" x14ac:dyDescent="0.25">
      <c r="AD267" s="72"/>
    </row>
    <row r="268" spans="30:30" x14ac:dyDescent="0.25">
      <c r="AD268" s="72"/>
    </row>
    <row r="269" spans="30:30" x14ac:dyDescent="0.25">
      <c r="AD269" s="72"/>
    </row>
    <row r="270" spans="30:30" x14ac:dyDescent="0.25">
      <c r="AD270" s="72"/>
    </row>
    <row r="271" spans="30:30" x14ac:dyDescent="0.25">
      <c r="AD271" s="72"/>
    </row>
    <row r="272" spans="30:30" x14ac:dyDescent="0.25">
      <c r="AD272" s="72"/>
    </row>
    <row r="273" spans="30:30" x14ac:dyDescent="0.25">
      <c r="AD273" s="72"/>
    </row>
    <row r="274" spans="30:30" x14ac:dyDescent="0.25">
      <c r="AD274" s="72"/>
    </row>
    <row r="275" spans="30:30" x14ac:dyDescent="0.25">
      <c r="AD275" s="72"/>
    </row>
    <row r="276" spans="30:30" x14ac:dyDescent="0.25">
      <c r="AD276" s="72"/>
    </row>
    <row r="277" spans="30:30" x14ac:dyDescent="0.25">
      <c r="AD277" s="72"/>
    </row>
    <row r="278" spans="30:30" x14ac:dyDescent="0.25">
      <c r="AD278" s="72"/>
    </row>
    <row r="279" spans="30:30" x14ac:dyDescent="0.25">
      <c r="AD279" s="72"/>
    </row>
    <row r="280" spans="30:30" x14ac:dyDescent="0.25">
      <c r="AD280" s="72"/>
    </row>
    <row r="281" spans="30:30" x14ac:dyDescent="0.25">
      <c r="AD281" s="72"/>
    </row>
    <row r="282" spans="30:30" x14ac:dyDescent="0.25">
      <c r="AD282" s="72"/>
    </row>
    <row r="283" spans="30:30" x14ac:dyDescent="0.25">
      <c r="AD283" s="72"/>
    </row>
    <row r="284" spans="30:30" x14ac:dyDescent="0.25">
      <c r="AD284" s="72"/>
    </row>
    <row r="285" spans="30:30" x14ac:dyDescent="0.25">
      <c r="AD285" s="72"/>
    </row>
    <row r="286" spans="30:30" x14ac:dyDescent="0.25">
      <c r="AD286" s="72"/>
    </row>
    <row r="287" spans="30:30" x14ac:dyDescent="0.25">
      <c r="AD287" s="72"/>
    </row>
    <row r="288" spans="30:30" x14ac:dyDescent="0.25">
      <c r="AD288" s="72"/>
    </row>
    <row r="289" spans="30:30" x14ac:dyDescent="0.25">
      <c r="AD289" s="72"/>
    </row>
    <row r="290" spans="30:30" x14ac:dyDescent="0.25">
      <c r="AD290" s="72"/>
    </row>
    <row r="291" spans="30:30" x14ac:dyDescent="0.25">
      <c r="AD291" s="72"/>
    </row>
    <row r="292" spans="30:30" x14ac:dyDescent="0.25">
      <c r="AD292" s="72"/>
    </row>
    <row r="293" spans="30:30" x14ac:dyDescent="0.25">
      <c r="AD293" s="72"/>
    </row>
    <row r="294" spans="30:30" x14ac:dyDescent="0.25">
      <c r="AD294" s="72"/>
    </row>
    <row r="295" spans="30:30" x14ac:dyDescent="0.25">
      <c r="AD295" s="72"/>
    </row>
    <row r="296" spans="30:30" x14ac:dyDescent="0.25">
      <c r="AD296" s="72"/>
    </row>
    <row r="297" spans="30:30" x14ac:dyDescent="0.25">
      <c r="AD297" s="72"/>
    </row>
    <row r="298" spans="30:30" x14ac:dyDescent="0.25">
      <c r="AD298" s="72"/>
    </row>
    <row r="299" spans="30:30" x14ac:dyDescent="0.25">
      <c r="AD299" s="72"/>
    </row>
    <row r="300" spans="30:30" x14ac:dyDescent="0.25">
      <c r="AD300" s="72"/>
    </row>
    <row r="301" spans="30:30" x14ac:dyDescent="0.25">
      <c r="AD301" s="72"/>
    </row>
    <row r="302" spans="30:30" x14ac:dyDescent="0.25">
      <c r="AD302" s="72"/>
    </row>
    <row r="303" spans="30:30" x14ac:dyDescent="0.25">
      <c r="AD303" s="72"/>
    </row>
    <row r="304" spans="30:30" x14ac:dyDescent="0.25">
      <c r="AD304" s="72"/>
    </row>
    <row r="305" spans="30:30" x14ac:dyDescent="0.25">
      <c r="AD305" s="72"/>
    </row>
    <row r="306" spans="30:30" x14ac:dyDescent="0.25">
      <c r="AD306" s="72"/>
    </row>
    <row r="307" spans="30:30" x14ac:dyDescent="0.25">
      <c r="AD307" s="72"/>
    </row>
    <row r="308" spans="30:30" x14ac:dyDescent="0.25">
      <c r="AD308" s="72"/>
    </row>
    <row r="309" spans="30:30" x14ac:dyDescent="0.25">
      <c r="AD309" s="72"/>
    </row>
    <row r="310" spans="30:30" x14ac:dyDescent="0.25">
      <c r="AD310" s="72"/>
    </row>
    <row r="311" spans="30:30" x14ac:dyDescent="0.25">
      <c r="AD311" s="72"/>
    </row>
    <row r="312" spans="30:30" x14ac:dyDescent="0.25">
      <c r="AD312" s="72"/>
    </row>
    <row r="313" spans="30:30" x14ac:dyDescent="0.25">
      <c r="AD313" s="72"/>
    </row>
    <row r="314" spans="30:30" x14ac:dyDescent="0.25">
      <c r="AD314" s="72"/>
    </row>
    <row r="315" spans="30:30" x14ac:dyDescent="0.25">
      <c r="AD315" s="72"/>
    </row>
    <row r="316" spans="30:30" x14ac:dyDescent="0.25">
      <c r="AD316" s="72"/>
    </row>
    <row r="317" spans="30:30" x14ac:dyDescent="0.25">
      <c r="AD317" s="72"/>
    </row>
    <row r="318" spans="30:30" x14ac:dyDescent="0.25">
      <c r="AD318" s="72"/>
    </row>
    <row r="319" spans="30:30" x14ac:dyDescent="0.25">
      <c r="AD319" s="72"/>
    </row>
    <row r="320" spans="30:30" x14ac:dyDescent="0.25">
      <c r="AD320" s="72"/>
    </row>
    <row r="321" spans="30:30" x14ac:dyDescent="0.25">
      <c r="AD321" s="72"/>
    </row>
    <row r="322" spans="30:30" x14ac:dyDescent="0.25">
      <c r="AD322" s="72"/>
    </row>
    <row r="323" spans="30:30" x14ac:dyDescent="0.25">
      <c r="AD323" s="72"/>
    </row>
    <row r="324" spans="30:30" x14ac:dyDescent="0.25">
      <c r="AD324" s="72"/>
    </row>
    <row r="325" spans="30:30" x14ac:dyDescent="0.25">
      <c r="AD325" s="72"/>
    </row>
    <row r="326" spans="30:30" x14ac:dyDescent="0.25">
      <c r="AD326" s="72"/>
    </row>
    <row r="327" spans="30:30" x14ac:dyDescent="0.25">
      <c r="AD327" s="72"/>
    </row>
    <row r="328" spans="30:30" x14ac:dyDescent="0.25">
      <c r="AD328" s="72"/>
    </row>
    <row r="329" spans="30:30" x14ac:dyDescent="0.25">
      <c r="AD329" s="72"/>
    </row>
    <row r="330" spans="30:30" x14ac:dyDescent="0.25">
      <c r="AD330" s="72"/>
    </row>
    <row r="331" spans="30:30" x14ac:dyDescent="0.25">
      <c r="AD331" s="72"/>
    </row>
    <row r="332" spans="30:30" x14ac:dyDescent="0.25">
      <c r="AD332" s="72"/>
    </row>
  </sheetData>
  <mergeCells count="21">
    <mergeCell ref="S62:T62"/>
    <mergeCell ref="E103:F103"/>
    <mergeCell ref="M103:N103"/>
    <mergeCell ref="P103:Q103"/>
    <mergeCell ref="S103:T103"/>
    <mergeCell ref="E83:F83"/>
    <mergeCell ref="M83:N83"/>
    <mergeCell ref="P83:Q83"/>
    <mergeCell ref="S83:T83"/>
    <mergeCell ref="F1:Q1"/>
    <mergeCell ref="E2:F2"/>
    <mergeCell ref="M2:N2"/>
    <mergeCell ref="P2:Q2"/>
    <mergeCell ref="S2:T2"/>
    <mergeCell ref="M25:N25"/>
    <mergeCell ref="P25:Q25"/>
    <mergeCell ref="S25:T25"/>
    <mergeCell ref="E25:F25"/>
    <mergeCell ref="E62:F62"/>
    <mergeCell ref="M62:N62"/>
    <mergeCell ref="P62:Q62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30"/>
  <sheetViews>
    <sheetView workbookViewId="0">
      <selection activeCell="E29" sqref="E29"/>
    </sheetView>
  </sheetViews>
  <sheetFormatPr defaultRowHeight="15" x14ac:dyDescent="0.25"/>
  <cols>
    <col min="5" max="5" width="17.28515625" customWidth="1"/>
  </cols>
  <sheetData>
    <row r="2" spans="2:6" ht="15.75" thickBot="1" x14ac:dyDescent="0.3"/>
    <row r="3" spans="2:6" ht="15.75" thickBot="1" x14ac:dyDescent="0.3">
      <c r="B3" s="119" t="s">
        <v>304</v>
      </c>
      <c r="C3" s="120"/>
      <c r="D3" s="120"/>
      <c r="E3" s="120" t="s">
        <v>362</v>
      </c>
      <c r="F3" s="121"/>
    </row>
    <row r="5" spans="2:6" ht="15.75" thickBot="1" x14ac:dyDescent="0.3">
      <c r="B5" t="s">
        <v>363</v>
      </c>
      <c r="E5" t="s">
        <v>364</v>
      </c>
    </row>
    <row r="6" spans="2:6" ht="15.75" thickBot="1" x14ac:dyDescent="0.3">
      <c r="B6" s="119" t="s">
        <v>305</v>
      </c>
      <c r="C6" s="121"/>
      <c r="E6" s="122">
        <v>3539.23</v>
      </c>
    </row>
    <row r="7" spans="2:6" x14ac:dyDescent="0.25">
      <c r="B7" t="s">
        <v>306</v>
      </c>
    </row>
    <row r="9" spans="2:6" x14ac:dyDescent="0.25">
      <c r="B9" t="s">
        <v>307</v>
      </c>
      <c r="D9" s="122">
        <v>205</v>
      </c>
    </row>
    <row r="10" spans="2:6" x14ac:dyDescent="0.25">
      <c r="B10" t="s">
        <v>308</v>
      </c>
      <c r="D10" s="122">
        <v>327.08999999999997</v>
      </c>
    </row>
    <row r="11" spans="2:6" x14ac:dyDescent="0.25">
      <c r="B11" t="s">
        <v>40</v>
      </c>
      <c r="D11" s="122">
        <v>246.43</v>
      </c>
    </row>
    <row r="12" spans="2:6" x14ac:dyDescent="0.25">
      <c r="B12" t="s">
        <v>309</v>
      </c>
      <c r="D12" s="122">
        <v>98.16</v>
      </c>
    </row>
    <row r="13" spans="2:6" x14ac:dyDescent="0.25">
      <c r="B13" t="s">
        <v>310</v>
      </c>
      <c r="D13" s="122" t="s">
        <v>303</v>
      </c>
    </row>
    <row r="14" spans="2:6" x14ac:dyDescent="0.25">
      <c r="B14" t="s">
        <v>45</v>
      </c>
      <c r="D14" s="122" t="s">
        <v>251</v>
      </c>
    </row>
    <row r="15" spans="2:6" x14ac:dyDescent="0.25">
      <c r="B15" t="s">
        <v>313</v>
      </c>
      <c r="D15" s="122">
        <v>29.67</v>
      </c>
    </row>
    <row r="16" spans="2:6" x14ac:dyDescent="0.25">
      <c r="B16" t="s">
        <v>365</v>
      </c>
      <c r="D16" s="122">
        <v>146.1</v>
      </c>
    </row>
    <row r="17" spans="2:5" x14ac:dyDescent="0.25">
      <c r="B17" t="s">
        <v>366</v>
      </c>
      <c r="D17" s="122">
        <v>648.11</v>
      </c>
    </row>
    <row r="18" spans="2:5" x14ac:dyDescent="0.25">
      <c r="D18" s="122" t="s">
        <v>251</v>
      </c>
      <c r="E18" t="s">
        <v>251</v>
      </c>
    </row>
    <row r="19" spans="2:5" x14ac:dyDescent="0.25">
      <c r="D19" s="122">
        <f>SUM(D9:D18)</f>
        <v>1700.56</v>
      </c>
      <c r="E19" s="122" t="s">
        <v>251</v>
      </c>
    </row>
    <row r="20" spans="2:5" x14ac:dyDescent="0.25">
      <c r="D20" s="122"/>
      <c r="E20" s="122" t="s">
        <v>251</v>
      </c>
    </row>
    <row r="21" spans="2:5" ht="15.75" thickBot="1" x14ac:dyDescent="0.3">
      <c r="D21" s="122"/>
    </row>
    <row r="22" spans="2:5" ht="15.75" thickBot="1" x14ac:dyDescent="0.3">
      <c r="B22" s="119" t="s">
        <v>311</v>
      </c>
      <c r="C22" s="121"/>
      <c r="E22" s="122">
        <v>1081</v>
      </c>
    </row>
    <row r="23" spans="2:5" x14ac:dyDescent="0.25">
      <c r="B23" s="123" t="s">
        <v>306</v>
      </c>
    </row>
    <row r="24" spans="2:5" x14ac:dyDescent="0.25">
      <c r="B24" t="s">
        <v>365</v>
      </c>
      <c r="C24" t="s">
        <v>251</v>
      </c>
      <c r="D24">
        <v>87.39</v>
      </c>
    </row>
    <row r="25" spans="2:5" x14ac:dyDescent="0.25">
      <c r="B25" t="s">
        <v>42</v>
      </c>
      <c r="D25" s="122">
        <v>873.61</v>
      </c>
    </row>
    <row r="26" spans="2:5" x14ac:dyDescent="0.25">
      <c r="B26" t="s">
        <v>312</v>
      </c>
      <c r="D26" s="124" t="s">
        <v>251</v>
      </c>
    </row>
    <row r="27" spans="2:5" x14ac:dyDescent="0.25">
      <c r="B27" t="s">
        <v>251</v>
      </c>
      <c r="D27" s="124" t="s">
        <v>251</v>
      </c>
    </row>
    <row r="28" spans="2:5" x14ac:dyDescent="0.25">
      <c r="B28" t="s">
        <v>367</v>
      </c>
      <c r="D28" s="122">
        <v>120</v>
      </c>
    </row>
    <row r="29" spans="2:5" x14ac:dyDescent="0.25">
      <c r="B29" t="s">
        <v>311</v>
      </c>
      <c r="D29" s="122">
        <f>SUM(D23:D28)</f>
        <v>1081</v>
      </c>
      <c r="E29" s="122" t="s">
        <v>251</v>
      </c>
    </row>
    <row r="30" spans="2:5" x14ac:dyDescent="0.25">
      <c r="D30" s="12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64"/>
  <sheetViews>
    <sheetView workbookViewId="0">
      <selection activeCell="B12" sqref="B12"/>
    </sheetView>
  </sheetViews>
  <sheetFormatPr defaultRowHeight="15" x14ac:dyDescent="0.25"/>
  <cols>
    <col min="1" max="1" width="10.7109375" bestFit="1" customWidth="1"/>
    <col min="18" max="18" width="10.7109375" bestFit="1" customWidth="1"/>
  </cols>
  <sheetData>
    <row r="1" spans="1:18" x14ac:dyDescent="0.25">
      <c r="A1" s="144" t="s">
        <v>132</v>
      </c>
      <c r="B1" s="144"/>
      <c r="C1" s="144"/>
      <c r="D1" s="144"/>
      <c r="E1" s="144"/>
      <c r="F1" s="57"/>
      <c r="G1" s="57"/>
      <c r="H1" s="57"/>
      <c r="I1" s="145" t="s">
        <v>171</v>
      </c>
      <c r="J1" s="145"/>
      <c r="K1" s="145"/>
      <c r="L1" s="145"/>
      <c r="M1" s="145"/>
      <c r="N1" s="146"/>
      <c r="O1" s="58"/>
      <c r="P1" s="59"/>
      <c r="Q1" s="59"/>
      <c r="R1" s="54"/>
    </row>
    <row r="2" spans="1:18" x14ac:dyDescent="0.25">
      <c r="A2" s="60"/>
      <c r="B2" s="61"/>
      <c r="C2" s="60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58"/>
      <c r="P2" s="62"/>
      <c r="Q2" s="62"/>
      <c r="R2" s="60" t="s">
        <v>118</v>
      </c>
    </row>
    <row r="3" spans="1:18" ht="24" x14ac:dyDescent="0.25">
      <c r="A3" s="64" t="s">
        <v>119</v>
      </c>
      <c r="B3" s="65" t="s">
        <v>120</v>
      </c>
      <c r="C3" s="64" t="s">
        <v>121</v>
      </c>
      <c r="D3" s="66" t="s">
        <v>122</v>
      </c>
      <c r="E3" s="66" t="s">
        <v>123</v>
      </c>
      <c r="F3" s="67" t="s">
        <v>124</v>
      </c>
      <c r="G3" s="67" t="s">
        <v>114</v>
      </c>
      <c r="H3" s="66" t="s">
        <v>117</v>
      </c>
      <c r="I3" s="67"/>
      <c r="J3" s="67"/>
      <c r="K3" s="66"/>
      <c r="L3" s="67"/>
      <c r="M3" s="66"/>
      <c r="N3" s="68"/>
      <c r="O3" s="69"/>
      <c r="P3" s="70" t="s">
        <v>130</v>
      </c>
      <c r="Q3" s="67" t="s">
        <v>131</v>
      </c>
      <c r="R3" s="64"/>
    </row>
    <row r="4" spans="1:18" x14ac:dyDescent="0.25">
      <c r="E4" s="72">
        <v>458.24</v>
      </c>
      <c r="F4" s="72">
        <f t="shared" ref="F4:P4" si="0">SUM(F5:F240)</f>
        <v>0</v>
      </c>
      <c r="G4" s="72">
        <f t="shared" si="0"/>
        <v>0</v>
      </c>
      <c r="H4" s="72">
        <f t="shared" si="0"/>
        <v>51</v>
      </c>
      <c r="I4" s="72">
        <f t="shared" si="0"/>
        <v>0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72">
        <f t="shared" si="0"/>
        <v>0</v>
      </c>
      <c r="P4" s="72">
        <f t="shared" si="0"/>
        <v>51</v>
      </c>
    </row>
    <row r="5" spans="1:18" x14ac:dyDescent="0.25">
      <c r="A5" s="50">
        <v>44388</v>
      </c>
      <c r="B5" s="51" t="s">
        <v>226</v>
      </c>
      <c r="C5" s="52"/>
      <c r="D5" s="53" t="s">
        <v>183</v>
      </c>
      <c r="E5" s="72">
        <f>SUM(F5:O5)</f>
        <v>20</v>
      </c>
      <c r="F5" s="59"/>
      <c r="G5" s="59"/>
      <c r="H5" s="59">
        <v>20</v>
      </c>
      <c r="I5" s="59"/>
      <c r="J5" s="59"/>
      <c r="K5" s="59"/>
      <c r="L5" s="59"/>
      <c r="M5" s="59"/>
      <c r="N5" s="71"/>
      <c r="O5" s="53"/>
      <c r="P5" s="59">
        <v>20</v>
      </c>
      <c r="Q5" s="72">
        <f>E5-P5</f>
        <v>0</v>
      </c>
      <c r="R5" s="50">
        <v>44388</v>
      </c>
    </row>
    <row r="6" spans="1:18" x14ac:dyDescent="0.25">
      <c r="A6" s="50">
        <v>44402</v>
      </c>
      <c r="B6" s="51" t="s">
        <v>226</v>
      </c>
      <c r="C6" s="52"/>
      <c r="D6" s="53" t="s">
        <v>183</v>
      </c>
      <c r="E6" s="72">
        <f t="shared" ref="E6:E28" si="1">SUM(F6:O6)</f>
        <v>31</v>
      </c>
      <c r="F6" s="59"/>
      <c r="G6" s="59"/>
      <c r="H6" s="59">
        <v>31</v>
      </c>
      <c r="I6" s="59"/>
      <c r="J6" s="59"/>
      <c r="K6" s="59"/>
      <c r="L6" s="59"/>
      <c r="M6" s="59"/>
      <c r="N6" s="71"/>
      <c r="O6" s="53"/>
      <c r="P6" s="59">
        <v>31</v>
      </c>
      <c r="Q6" s="72">
        <f t="shared" ref="Q6:Q28" si="2">E6-P6</f>
        <v>0</v>
      </c>
      <c r="R6" s="50">
        <v>44402</v>
      </c>
    </row>
    <row r="7" spans="1:18" x14ac:dyDescent="0.25">
      <c r="A7" s="50"/>
      <c r="B7" s="51"/>
      <c r="C7" s="52"/>
      <c r="D7" s="53"/>
      <c r="E7" s="72">
        <f t="shared" si="1"/>
        <v>0</v>
      </c>
      <c r="F7" s="59"/>
      <c r="G7" s="59"/>
      <c r="H7" s="59"/>
      <c r="I7" s="59"/>
      <c r="J7" s="59"/>
      <c r="K7" s="59"/>
      <c r="L7" s="59"/>
      <c r="M7" s="59"/>
      <c r="N7" s="71"/>
      <c r="O7" s="53"/>
      <c r="P7" s="59"/>
      <c r="Q7" s="72">
        <f t="shared" si="2"/>
        <v>0</v>
      </c>
      <c r="R7" s="50"/>
    </row>
    <row r="8" spans="1:18" x14ac:dyDescent="0.25">
      <c r="A8" s="50"/>
      <c r="B8" s="51"/>
      <c r="C8" s="52"/>
      <c r="D8" s="53"/>
      <c r="E8" s="72">
        <f t="shared" si="1"/>
        <v>0</v>
      </c>
      <c r="F8" s="59"/>
      <c r="G8" s="59"/>
      <c r="H8" s="59"/>
      <c r="I8" s="59"/>
      <c r="J8" s="59"/>
      <c r="K8" s="59"/>
      <c r="L8" s="59"/>
      <c r="M8" s="59"/>
      <c r="N8" s="71"/>
      <c r="O8" s="53"/>
      <c r="P8" s="59"/>
      <c r="Q8" s="72">
        <f t="shared" si="2"/>
        <v>0</v>
      </c>
      <c r="R8" s="50"/>
    </row>
    <row r="9" spans="1:18" x14ac:dyDescent="0.25">
      <c r="A9" s="50"/>
      <c r="B9" s="51"/>
      <c r="C9" s="52"/>
      <c r="D9" s="53"/>
      <c r="E9" s="72">
        <f t="shared" si="1"/>
        <v>0</v>
      </c>
      <c r="F9" s="59"/>
      <c r="G9" s="59"/>
      <c r="H9" s="59"/>
      <c r="I9" s="59"/>
      <c r="J9" s="59"/>
      <c r="K9" s="59"/>
      <c r="L9" s="59"/>
      <c r="M9" s="59"/>
      <c r="N9" s="71"/>
      <c r="O9" s="53"/>
      <c r="P9" s="59"/>
      <c r="Q9" s="72">
        <f t="shared" si="2"/>
        <v>0</v>
      </c>
      <c r="R9" s="50"/>
    </row>
    <row r="10" spans="1:18" x14ac:dyDescent="0.25">
      <c r="A10" s="50"/>
      <c r="B10" s="51"/>
      <c r="C10" s="52"/>
      <c r="D10" s="53"/>
      <c r="E10" s="72">
        <f t="shared" si="1"/>
        <v>0</v>
      </c>
      <c r="F10" s="59"/>
      <c r="G10" s="59"/>
      <c r="H10" s="59"/>
      <c r="I10" s="59"/>
      <c r="J10" s="59"/>
      <c r="K10" s="59"/>
      <c r="L10" s="59"/>
      <c r="M10" s="59"/>
      <c r="N10" s="71"/>
      <c r="O10" s="53"/>
      <c r="P10" s="59"/>
      <c r="Q10" s="72">
        <f t="shared" si="2"/>
        <v>0</v>
      </c>
      <c r="R10" s="50"/>
    </row>
    <row r="11" spans="1:18" x14ac:dyDescent="0.25">
      <c r="A11" s="50"/>
      <c r="B11" s="51"/>
      <c r="C11" s="52"/>
      <c r="D11" s="53"/>
      <c r="E11" s="72">
        <f t="shared" si="1"/>
        <v>0</v>
      </c>
      <c r="F11" s="59"/>
      <c r="G11" s="59"/>
      <c r="H11" s="59"/>
      <c r="I11" s="59"/>
      <c r="J11" s="59"/>
      <c r="K11" s="59"/>
      <c r="L11" s="59"/>
      <c r="M11" s="59"/>
      <c r="N11" s="71"/>
      <c r="O11" s="53"/>
      <c r="P11" s="59"/>
      <c r="Q11" s="72">
        <f t="shared" si="2"/>
        <v>0</v>
      </c>
      <c r="R11" s="50"/>
    </row>
    <row r="12" spans="1:18" x14ac:dyDescent="0.25">
      <c r="A12" s="50"/>
      <c r="B12" s="51"/>
      <c r="C12" s="52"/>
      <c r="D12" s="53"/>
      <c r="E12" s="72">
        <f t="shared" si="1"/>
        <v>0</v>
      </c>
      <c r="F12" s="59"/>
      <c r="G12" s="59"/>
      <c r="H12" s="59"/>
      <c r="I12" s="59"/>
      <c r="J12" s="59"/>
      <c r="K12" s="59"/>
      <c r="L12" s="59"/>
      <c r="M12" s="59"/>
      <c r="N12" s="71"/>
      <c r="O12" s="53"/>
      <c r="P12" s="59"/>
      <c r="Q12" s="72">
        <f t="shared" si="2"/>
        <v>0</v>
      </c>
      <c r="R12" s="50"/>
    </row>
    <row r="13" spans="1:18" x14ac:dyDescent="0.25">
      <c r="A13" s="50"/>
      <c r="B13" s="51"/>
      <c r="C13" s="52"/>
      <c r="D13" s="53"/>
      <c r="E13" s="72">
        <f t="shared" si="1"/>
        <v>0</v>
      </c>
      <c r="F13" s="59"/>
      <c r="G13" s="59"/>
      <c r="H13" s="59"/>
      <c r="I13" s="59"/>
      <c r="J13" s="59"/>
      <c r="K13" s="59"/>
      <c r="L13" s="59"/>
      <c r="M13" s="59"/>
      <c r="N13" s="71"/>
      <c r="O13" s="53"/>
      <c r="P13" s="59"/>
      <c r="Q13" s="72">
        <f t="shared" si="2"/>
        <v>0</v>
      </c>
      <c r="R13" s="50"/>
    </row>
    <row r="14" spans="1:18" x14ac:dyDescent="0.25">
      <c r="A14" s="50"/>
      <c r="B14" s="51"/>
      <c r="C14" s="52"/>
      <c r="D14" s="53"/>
      <c r="E14" s="72">
        <f t="shared" si="1"/>
        <v>0</v>
      </c>
      <c r="F14" s="59"/>
      <c r="G14" s="59"/>
      <c r="H14" s="59"/>
      <c r="I14" s="59"/>
      <c r="J14" s="59"/>
      <c r="K14" s="59"/>
      <c r="L14" s="59"/>
      <c r="M14" s="59"/>
      <c r="N14" s="71"/>
      <c r="O14" s="53"/>
      <c r="P14" s="59"/>
      <c r="Q14" s="72">
        <f t="shared" si="2"/>
        <v>0</v>
      </c>
      <c r="R14" s="50"/>
    </row>
    <row r="15" spans="1:18" x14ac:dyDescent="0.25">
      <c r="A15" s="50"/>
      <c r="B15" s="51"/>
      <c r="C15" s="52"/>
      <c r="D15" s="53"/>
      <c r="E15" s="72">
        <f t="shared" si="1"/>
        <v>0</v>
      </c>
      <c r="F15" s="59"/>
      <c r="G15" s="59"/>
      <c r="H15" s="59"/>
      <c r="I15" s="59"/>
      <c r="J15" s="59"/>
      <c r="K15" s="59"/>
      <c r="L15" s="59"/>
      <c r="M15" s="59"/>
      <c r="N15" s="71"/>
      <c r="O15" s="53"/>
      <c r="P15" s="59"/>
      <c r="Q15" s="72">
        <f t="shared" si="2"/>
        <v>0</v>
      </c>
      <c r="R15" s="50"/>
    </row>
    <row r="16" spans="1:18" x14ac:dyDescent="0.25">
      <c r="A16" s="50"/>
      <c r="B16" s="51"/>
      <c r="C16" s="52"/>
      <c r="D16" s="53"/>
      <c r="E16" s="72">
        <f t="shared" si="1"/>
        <v>0</v>
      </c>
      <c r="F16" s="59"/>
      <c r="G16" s="59"/>
      <c r="H16" s="59"/>
      <c r="I16" s="59"/>
      <c r="J16" s="59"/>
      <c r="K16" s="59"/>
      <c r="L16" s="59"/>
      <c r="M16" s="59"/>
      <c r="N16" s="71"/>
      <c r="O16" s="53"/>
      <c r="P16" s="59"/>
      <c r="Q16" s="72">
        <f t="shared" si="2"/>
        <v>0</v>
      </c>
      <c r="R16" s="50"/>
    </row>
    <row r="17" spans="1:18" x14ac:dyDescent="0.25">
      <c r="A17" s="50"/>
      <c r="B17" s="51"/>
      <c r="C17" s="52"/>
      <c r="D17" s="53"/>
      <c r="E17" s="72">
        <f t="shared" si="1"/>
        <v>0</v>
      </c>
      <c r="F17" s="59"/>
      <c r="G17" s="59"/>
      <c r="H17" s="59"/>
      <c r="I17" s="59"/>
      <c r="J17" s="59"/>
      <c r="K17" s="59"/>
      <c r="L17" s="59"/>
      <c r="M17" s="59"/>
      <c r="N17" s="71"/>
      <c r="O17" s="53"/>
      <c r="P17" s="59"/>
      <c r="Q17" s="72">
        <f t="shared" si="2"/>
        <v>0</v>
      </c>
      <c r="R17" s="50"/>
    </row>
    <row r="18" spans="1:18" x14ac:dyDescent="0.25">
      <c r="A18" s="50"/>
      <c r="B18" s="51"/>
      <c r="C18" s="52"/>
      <c r="D18" s="53"/>
      <c r="E18" s="72">
        <f t="shared" si="1"/>
        <v>0</v>
      </c>
      <c r="F18" s="59"/>
      <c r="G18" s="59"/>
      <c r="H18" s="59"/>
      <c r="I18" s="59"/>
      <c r="J18" s="59"/>
      <c r="K18" s="59"/>
      <c r="L18" s="59"/>
      <c r="M18" s="59"/>
      <c r="N18" s="71"/>
      <c r="O18" s="53"/>
      <c r="P18" s="59"/>
      <c r="Q18" s="72">
        <f t="shared" si="2"/>
        <v>0</v>
      </c>
      <c r="R18" s="50"/>
    </row>
    <row r="19" spans="1:18" x14ac:dyDescent="0.25">
      <c r="A19" s="50"/>
      <c r="B19" s="51"/>
      <c r="C19" s="52"/>
      <c r="D19" s="53"/>
      <c r="E19" s="72">
        <f t="shared" si="1"/>
        <v>0</v>
      </c>
      <c r="F19" s="59"/>
      <c r="G19" s="59"/>
      <c r="H19" s="59"/>
      <c r="I19" s="59"/>
      <c r="J19" s="59"/>
      <c r="K19" s="59"/>
      <c r="L19" s="59"/>
      <c r="M19" s="59"/>
      <c r="N19" s="71"/>
      <c r="O19" s="53"/>
      <c r="P19" s="59"/>
      <c r="Q19" s="72">
        <f t="shared" si="2"/>
        <v>0</v>
      </c>
      <c r="R19" s="50"/>
    </row>
    <row r="20" spans="1:18" x14ac:dyDescent="0.25">
      <c r="A20" s="50"/>
      <c r="B20" s="51"/>
      <c r="C20" s="52"/>
      <c r="D20" s="53"/>
      <c r="E20" s="72">
        <f t="shared" si="1"/>
        <v>0</v>
      </c>
      <c r="F20" s="59"/>
      <c r="G20" s="59"/>
      <c r="H20" s="59"/>
      <c r="I20" s="59"/>
      <c r="J20" s="59"/>
      <c r="K20" s="59"/>
      <c r="L20" s="59"/>
      <c r="M20" s="59"/>
      <c r="N20" s="71"/>
      <c r="O20" s="53"/>
      <c r="P20" s="59"/>
      <c r="Q20" s="72">
        <f t="shared" si="2"/>
        <v>0</v>
      </c>
      <c r="R20" s="50"/>
    </row>
    <row r="21" spans="1:18" x14ac:dyDescent="0.25">
      <c r="A21" s="50"/>
      <c r="B21" s="51"/>
      <c r="C21" s="52"/>
      <c r="D21" s="53"/>
      <c r="E21" s="72">
        <f t="shared" si="1"/>
        <v>0</v>
      </c>
      <c r="F21" s="59"/>
      <c r="G21" s="59"/>
      <c r="H21" s="59"/>
      <c r="I21" s="59"/>
      <c r="J21" s="59"/>
      <c r="K21" s="59"/>
      <c r="L21" s="59"/>
      <c r="M21" s="59"/>
      <c r="N21" s="71"/>
      <c r="O21" s="53"/>
      <c r="P21" s="59"/>
      <c r="Q21" s="72">
        <f t="shared" si="2"/>
        <v>0</v>
      </c>
      <c r="R21" s="50"/>
    </row>
    <row r="22" spans="1:18" x14ac:dyDescent="0.25">
      <c r="A22" s="50"/>
      <c r="B22" s="51"/>
      <c r="C22" s="52"/>
      <c r="D22" s="53"/>
      <c r="E22" s="72">
        <f t="shared" si="1"/>
        <v>0</v>
      </c>
      <c r="F22" s="59"/>
      <c r="G22" s="59"/>
      <c r="H22" s="59"/>
      <c r="I22" s="59"/>
      <c r="J22" s="59"/>
      <c r="K22" s="59"/>
      <c r="L22" s="59"/>
      <c r="M22" s="59"/>
      <c r="N22" s="71"/>
      <c r="O22" s="53"/>
      <c r="P22" s="59"/>
      <c r="Q22" s="72">
        <f t="shared" si="2"/>
        <v>0</v>
      </c>
      <c r="R22" s="50"/>
    </row>
    <row r="23" spans="1:18" x14ac:dyDescent="0.25">
      <c r="A23" s="50"/>
      <c r="B23" s="51"/>
      <c r="C23" s="52"/>
      <c r="D23" s="53"/>
      <c r="E23" s="72">
        <f t="shared" si="1"/>
        <v>0</v>
      </c>
      <c r="F23" s="59"/>
      <c r="G23" s="59"/>
      <c r="H23" s="59"/>
      <c r="I23" s="59"/>
      <c r="J23" s="59"/>
      <c r="K23" s="59"/>
      <c r="L23" s="59"/>
      <c r="M23" s="59"/>
      <c r="N23" s="71"/>
      <c r="O23" s="53"/>
      <c r="P23" s="59"/>
      <c r="Q23" s="72">
        <f t="shared" si="2"/>
        <v>0</v>
      </c>
      <c r="R23" s="50"/>
    </row>
    <row r="24" spans="1:18" x14ac:dyDescent="0.25">
      <c r="A24" s="50"/>
      <c r="B24" s="51"/>
      <c r="C24" s="52"/>
      <c r="D24" s="53"/>
      <c r="E24" s="72">
        <f t="shared" si="1"/>
        <v>0</v>
      </c>
      <c r="F24" s="59"/>
      <c r="G24" s="59"/>
      <c r="H24" s="59"/>
      <c r="I24" s="59"/>
      <c r="J24" s="59"/>
      <c r="K24" s="59"/>
      <c r="L24" s="59"/>
      <c r="M24" s="59"/>
      <c r="N24" s="71"/>
      <c r="O24" s="53"/>
      <c r="P24" s="59"/>
      <c r="Q24" s="72">
        <f t="shared" si="2"/>
        <v>0</v>
      </c>
      <c r="R24" s="50"/>
    </row>
    <row r="25" spans="1:18" x14ac:dyDescent="0.25">
      <c r="A25" s="50"/>
      <c r="B25" s="51"/>
      <c r="C25" s="52"/>
      <c r="D25" s="53"/>
      <c r="E25" s="72">
        <f t="shared" si="1"/>
        <v>0</v>
      </c>
      <c r="F25" s="59"/>
      <c r="G25" s="59"/>
      <c r="H25" s="59"/>
      <c r="I25" s="59"/>
      <c r="J25" s="59"/>
      <c r="K25" s="59"/>
      <c r="L25" s="59"/>
      <c r="M25" s="59"/>
      <c r="N25" s="71"/>
      <c r="O25" s="53"/>
      <c r="P25" s="59"/>
      <c r="Q25" s="72">
        <f t="shared" si="2"/>
        <v>0</v>
      </c>
      <c r="R25" s="50"/>
    </row>
    <row r="26" spans="1:18" x14ac:dyDescent="0.25">
      <c r="A26" s="50"/>
      <c r="B26" s="51"/>
      <c r="C26" s="52"/>
      <c r="D26" s="53"/>
      <c r="E26" s="72">
        <f t="shared" si="1"/>
        <v>0</v>
      </c>
      <c r="F26" s="59"/>
      <c r="G26" s="59"/>
      <c r="H26" s="59"/>
      <c r="I26" s="59"/>
      <c r="J26" s="59"/>
      <c r="K26" s="59"/>
      <c r="L26" s="59"/>
      <c r="M26" s="59"/>
      <c r="N26" s="71"/>
      <c r="O26" s="53"/>
      <c r="P26" s="59"/>
      <c r="Q26" s="72">
        <f t="shared" si="2"/>
        <v>0</v>
      </c>
      <c r="R26" s="50"/>
    </row>
    <row r="27" spans="1:18" x14ac:dyDescent="0.25">
      <c r="A27" s="50"/>
      <c r="B27" s="51"/>
      <c r="C27" s="52"/>
      <c r="D27" s="53"/>
      <c r="E27" s="72">
        <f t="shared" si="1"/>
        <v>0</v>
      </c>
      <c r="F27" s="59"/>
      <c r="G27" s="59"/>
      <c r="H27" s="59"/>
      <c r="I27" s="59"/>
      <c r="J27" s="59"/>
      <c r="K27" s="59"/>
      <c r="L27" s="59"/>
      <c r="M27" s="59"/>
      <c r="N27" s="71"/>
      <c r="O27" s="53"/>
      <c r="P27" s="59"/>
      <c r="Q27" s="72">
        <f t="shared" si="2"/>
        <v>0</v>
      </c>
      <c r="R27" s="50"/>
    </row>
    <row r="28" spans="1:18" x14ac:dyDescent="0.25">
      <c r="A28" s="50"/>
      <c r="B28" s="51"/>
      <c r="C28" s="52"/>
      <c r="D28" s="53"/>
      <c r="E28" s="72">
        <f t="shared" si="1"/>
        <v>0</v>
      </c>
      <c r="F28" s="59"/>
      <c r="G28" s="59"/>
      <c r="H28" s="59"/>
      <c r="I28" s="59"/>
      <c r="J28" s="59"/>
      <c r="K28" s="59"/>
      <c r="L28" s="59"/>
      <c r="M28" s="59"/>
      <c r="N28" s="71"/>
      <c r="O28" s="53"/>
      <c r="P28" s="59"/>
      <c r="Q28" s="72">
        <f t="shared" si="2"/>
        <v>0</v>
      </c>
      <c r="R28" s="50"/>
    </row>
    <row r="29" spans="1:18" x14ac:dyDescent="0.25">
      <c r="A29" s="50"/>
      <c r="B29" s="51"/>
      <c r="C29" s="52"/>
      <c r="D29" s="53"/>
      <c r="E29" s="72"/>
      <c r="F29" s="59"/>
      <c r="G29" s="59"/>
      <c r="H29" s="59"/>
      <c r="I29" s="59"/>
      <c r="J29" s="59"/>
      <c r="K29" s="59"/>
      <c r="L29" s="59"/>
      <c r="M29" s="59"/>
      <c r="N29" s="71"/>
      <c r="O29" s="53"/>
      <c r="P29" s="59"/>
      <c r="Q29" s="72"/>
      <c r="R29" s="50"/>
    </row>
    <row r="30" spans="1:18" x14ac:dyDescent="0.25">
      <c r="A30" s="50"/>
      <c r="B30" s="51"/>
      <c r="C30" s="52"/>
      <c r="D30" s="53"/>
      <c r="E30" s="72"/>
      <c r="F30" s="59"/>
      <c r="G30" s="59"/>
      <c r="H30" s="59"/>
      <c r="I30" s="59"/>
      <c r="J30" s="59"/>
      <c r="K30" s="59"/>
      <c r="L30" s="59"/>
      <c r="M30" s="59"/>
      <c r="N30" s="71"/>
      <c r="O30" s="53"/>
      <c r="P30" s="59"/>
      <c r="Q30" s="72"/>
      <c r="R30" s="50"/>
    </row>
    <row r="31" spans="1:18" x14ac:dyDescent="0.25">
      <c r="A31" s="50"/>
      <c r="B31" s="51"/>
      <c r="C31" s="52"/>
      <c r="D31" s="53"/>
      <c r="E31" s="72"/>
      <c r="F31" s="59"/>
      <c r="G31" s="59"/>
      <c r="H31" s="59"/>
      <c r="I31" s="59"/>
      <c r="J31" s="59"/>
      <c r="K31" s="59"/>
      <c r="L31" s="59"/>
      <c r="M31" s="59"/>
      <c r="N31" s="71"/>
      <c r="O31" s="53"/>
      <c r="P31" s="59"/>
      <c r="Q31" s="72"/>
      <c r="R31" s="50"/>
    </row>
    <row r="32" spans="1:18" x14ac:dyDescent="0.25">
      <c r="A32" s="50"/>
      <c r="B32" s="51"/>
      <c r="C32" s="52"/>
      <c r="D32" s="53"/>
      <c r="E32" s="72"/>
      <c r="F32" s="59"/>
      <c r="G32" s="59"/>
      <c r="H32" s="59"/>
      <c r="I32" s="59"/>
      <c r="J32" s="59"/>
      <c r="K32" s="59"/>
      <c r="L32" s="59"/>
      <c r="M32" s="59"/>
      <c r="N32" s="71"/>
      <c r="O32" s="53"/>
      <c r="P32" s="59"/>
      <c r="Q32" s="72"/>
      <c r="R32" s="50"/>
    </row>
    <row r="33" spans="1:18" x14ac:dyDescent="0.25">
      <c r="A33" s="50"/>
      <c r="B33" s="51"/>
      <c r="C33" s="52"/>
      <c r="D33" s="53"/>
      <c r="E33" s="72"/>
      <c r="F33" s="59"/>
      <c r="G33" s="59"/>
      <c r="H33" s="59"/>
      <c r="I33" s="59"/>
      <c r="J33" s="59"/>
      <c r="K33" s="59"/>
      <c r="L33" s="59"/>
      <c r="M33" s="59"/>
      <c r="N33" s="71"/>
      <c r="O33" s="53"/>
      <c r="P33" s="59"/>
      <c r="Q33" s="72"/>
      <c r="R33" s="50"/>
    </row>
    <row r="34" spans="1:18" x14ac:dyDescent="0.25">
      <c r="A34" s="50"/>
      <c r="B34" s="51"/>
      <c r="C34" s="52"/>
      <c r="D34" s="53"/>
      <c r="E34" s="72"/>
      <c r="F34" s="59"/>
      <c r="G34" s="59"/>
      <c r="H34" s="59"/>
      <c r="I34" s="59"/>
      <c r="J34" s="59"/>
      <c r="K34" s="59"/>
      <c r="L34" s="59"/>
      <c r="M34" s="59"/>
      <c r="N34" s="71"/>
      <c r="O34" s="53"/>
      <c r="P34" s="59"/>
      <c r="Q34" s="72"/>
      <c r="R34" s="50"/>
    </row>
    <row r="35" spans="1:18" x14ac:dyDescent="0.25">
      <c r="A35" s="50"/>
      <c r="B35" s="51"/>
      <c r="C35" s="52"/>
      <c r="D35" s="53"/>
      <c r="E35" s="72"/>
      <c r="F35" s="59"/>
      <c r="G35" s="59"/>
      <c r="H35" s="59"/>
      <c r="I35" s="59"/>
      <c r="J35" s="59"/>
      <c r="K35" s="59"/>
      <c r="L35" s="59"/>
      <c r="M35" s="59"/>
      <c r="N35" s="71"/>
      <c r="O35" s="53"/>
      <c r="P35" s="59"/>
      <c r="Q35" s="72"/>
      <c r="R35" s="50"/>
    </row>
    <row r="36" spans="1:18" x14ac:dyDescent="0.25">
      <c r="A36" s="50"/>
      <c r="B36" s="51"/>
      <c r="C36" s="52"/>
      <c r="D36" s="53"/>
      <c r="E36" s="72"/>
      <c r="F36" s="59"/>
      <c r="G36" s="59"/>
      <c r="H36" s="59"/>
      <c r="I36" s="59"/>
      <c r="J36" s="59"/>
      <c r="K36" s="59"/>
      <c r="L36" s="59"/>
      <c r="M36" s="59"/>
      <c r="N36" s="71"/>
      <c r="O36" s="53"/>
      <c r="P36" s="59"/>
      <c r="Q36" s="72"/>
      <c r="R36" s="50"/>
    </row>
    <row r="37" spans="1:18" x14ac:dyDescent="0.25">
      <c r="A37" s="50"/>
      <c r="B37" s="51"/>
      <c r="C37" s="52"/>
      <c r="D37" s="53"/>
      <c r="E37" s="72"/>
      <c r="F37" s="59"/>
      <c r="G37" s="59"/>
      <c r="H37" s="59"/>
      <c r="I37" s="59"/>
      <c r="J37" s="59"/>
      <c r="K37" s="59"/>
      <c r="L37" s="59"/>
      <c r="M37" s="59"/>
      <c r="N37" s="71"/>
      <c r="O37" s="53"/>
      <c r="P37" s="59"/>
      <c r="Q37" s="72"/>
      <c r="R37" s="50"/>
    </row>
    <row r="38" spans="1:18" x14ac:dyDescent="0.25">
      <c r="A38" s="50"/>
      <c r="B38" s="51"/>
      <c r="C38" s="52"/>
      <c r="D38" s="53"/>
      <c r="E38" s="72"/>
      <c r="F38" s="59"/>
      <c r="G38" s="59"/>
      <c r="H38" s="59"/>
      <c r="I38" s="59"/>
      <c r="J38" s="59"/>
      <c r="K38" s="59"/>
      <c r="L38" s="59"/>
      <c r="M38" s="59"/>
      <c r="N38" s="71"/>
      <c r="O38" s="53"/>
      <c r="P38" s="59"/>
      <c r="Q38" s="72"/>
      <c r="R38" s="50"/>
    </row>
    <row r="39" spans="1:18" x14ac:dyDescent="0.25">
      <c r="A39" s="50"/>
      <c r="B39" s="51"/>
      <c r="C39" s="52"/>
      <c r="D39" s="53"/>
      <c r="E39" s="72"/>
      <c r="F39" s="59"/>
      <c r="G39" s="59"/>
      <c r="H39" s="59"/>
      <c r="I39" s="59"/>
      <c r="J39" s="59"/>
      <c r="K39" s="59"/>
      <c r="L39" s="59"/>
      <c r="M39" s="59"/>
      <c r="N39" s="71"/>
      <c r="O39" s="53"/>
      <c r="P39" s="59"/>
      <c r="Q39" s="72"/>
      <c r="R39" s="50"/>
    </row>
    <row r="40" spans="1:18" x14ac:dyDescent="0.25">
      <c r="A40" s="50"/>
      <c r="B40" s="51"/>
      <c r="C40" s="52"/>
      <c r="D40" s="53"/>
      <c r="E40" s="72"/>
      <c r="F40" s="59"/>
      <c r="G40" s="59"/>
      <c r="H40" s="59"/>
      <c r="I40" s="59"/>
      <c r="J40" s="59"/>
      <c r="K40" s="59"/>
      <c r="L40" s="59"/>
      <c r="M40" s="59"/>
      <c r="N40" s="71"/>
      <c r="O40" s="53"/>
      <c r="P40" s="59"/>
      <c r="Q40" s="72"/>
      <c r="R40" s="50"/>
    </row>
    <row r="41" spans="1:18" x14ac:dyDescent="0.25">
      <c r="A41" s="50"/>
      <c r="B41" s="51"/>
      <c r="C41" s="52"/>
      <c r="D41" s="53"/>
      <c r="E41" s="72"/>
      <c r="F41" s="59"/>
      <c r="G41" s="59"/>
      <c r="H41" s="59"/>
      <c r="I41" s="59"/>
      <c r="J41" s="59"/>
      <c r="K41" s="59"/>
      <c r="L41" s="59"/>
      <c r="M41" s="59"/>
      <c r="N41" s="71"/>
      <c r="O41" s="53"/>
      <c r="P41" s="59"/>
      <c r="Q41" s="72"/>
      <c r="R41" s="50"/>
    </row>
    <row r="42" spans="1:18" x14ac:dyDescent="0.25">
      <c r="A42" s="50"/>
      <c r="B42" s="51"/>
      <c r="C42" s="52"/>
      <c r="D42" s="53"/>
      <c r="E42" s="72"/>
      <c r="F42" s="59"/>
      <c r="G42" s="59"/>
      <c r="H42" s="59"/>
      <c r="I42" s="59"/>
      <c r="J42" s="59"/>
      <c r="K42" s="59"/>
      <c r="L42" s="59"/>
      <c r="M42" s="59"/>
      <c r="N42" s="71"/>
      <c r="O42" s="53"/>
      <c r="P42" s="59"/>
      <c r="Q42" s="72"/>
      <c r="R42" s="50"/>
    </row>
    <row r="43" spans="1:18" x14ac:dyDescent="0.25">
      <c r="A43" s="50"/>
      <c r="B43" s="51"/>
      <c r="C43" s="52"/>
      <c r="D43" s="53"/>
      <c r="E43" s="72"/>
      <c r="F43" s="59"/>
      <c r="G43" s="59"/>
      <c r="H43" s="59"/>
      <c r="I43" s="59"/>
      <c r="J43" s="59"/>
      <c r="K43" s="59"/>
      <c r="L43" s="59"/>
      <c r="M43" s="59"/>
      <c r="N43" s="71"/>
      <c r="O43" s="53"/>
      <c r="P43" s="59"/>
      <c r="Q43" s="72"/>
      <c r="R43" s="50"/>
    </row>
    <row r="44" spans="1:18" x14ac:dyDescent="0.25">
      <c r="A44" s="50"/>
      <c r="B44" s="51"/>
      <c r="C44" s="52"/>
      <c r="D44" s="53"/>
      <c r="E44" s="72"/>
      <c r="F44" s="59"/>
      <c r="G44" s="59"/>
      <c r="H44" s="59"/>
      <c r="I44" s="59"/>
      <c r="J44" s="59"/>
      <c r="K44" s="59"/>
      <c r="L44" s="59"/>
      <c r="M44" s="59"/>
      <c r="N44" s="71"/>
      <c r="O44" s="53"/>
      <c r="P44" s="59"/>
      <c r="Q44" s="72"/>
      <c r="R44" s="50"/>
    </row>
    <row r="45" spans="1:18" x14ac:dyDescent="0.25">
      <c r="A45" s="50"/>
      <c r="B45" s="51"/>
      <c r="C45" s="52"/>
      <c r="D45" s="53"/>
      <c r="E45" s="72"/>
      <c r="F45" s="59"/>
      <c r="G45" s="59"/>
      <c r="H45" s="59"/>
      <c r="I45" s="59"/>
      <c r="J45" s="59"/>
      <c r="K45" s="59"/>
      <c r="L45" s="59"/>
      <c r="M45" s="59"/>
      <c r="N45" s="71"/>
      <c r="O45" s="53"/>
      <c r="P45" s="59"/>
      <c r="Q45" s="72"/>
      <c r="R45" s="50"/>
    </row>
    <row r="46" spans="1:18" x14ac:dyDescent="0.25">
      <c r="A46" s="50"/>
      <c r="B46" s="51"/>
      <c r="C46" s="52"/>
      <c r="D46" s="53"/>
      <c r="E46" s="72"/>
      <c r="F46" s="59"/>
      <c r="G46" s="59"/>
      <c r="H46" s="59"/>
      <c r="I46" s="59"/>
      <c r="J46" s="59"/>
      <c r="K46" s="59"/>
      <c r="L46" s="59"/>
      <c r="M46" s="59"/>
      <c r="N46" s="71"/>
      <c r="O46" s="53"/>
      <c r="P46" s="59"/>
      <c r="Q46" s="72"/>
      <c r="R46" s="50"/>
    </row>
    <row r="47" spans="1:18" x14ac:dyDescent="0.25">
      <c r="A47" s="50"/>
      <c r="B47" s="51"/>
      <c r="C47" s="52"/>
      <c r="D47" s="53"/>
      <c r="E47" s="72"/>
      <c r="F47" s="59"/>
      <c r="G47" s="59"/>
      <c r="H47" s="59"/>
      <c r="I47" s="59"/>
      <c r="J47" s="59"/>
      <c r="K47" s="59"/>
      <c r="L47" s="59"/>
      <c r="M47" s="59"/>
      <c r="N47" s="71"/>
      <c r="O47" s="53"/>
      <c r="P47" s="59"/>
      <c r="Q47" s="72"/>
      <c r="R47" s="50"/>
    </row>
    <row r="48" spans="1:18" x14ac:dyDescent="0.25">
      <c r="A48" s="50"/>
      <c r="B48" s="51"/>
      <c r="C48" s="52"/>
      <c r="D48" s="53"/>
      <c r="E48" s="72"/>
      <c r="F48" s="59"/>
      <c r="G48" s="59"/>
      <c r="H48" s="59"/>
      <c r="I48" s="59"/>
      <c r="J48" s="59"/>
      <c r="K48" s="59"/>
      <c r="L48" s="59"/>
      <c r="M48" s="59"/>
      <c r="N48" s="71"/>
      <c r="O48" s="53"/>
      <c r="P48" s="59"/>
      <c r="Q48" s="72"/>
      <c r="R48" s="50"/>
    </row>
    <row r="49" spans="1:18" x14ac:dyDescent="0.25">
      <c r="A49" s="50"/>
      <c r="B49" s="51"/>
      <c r="C49" s="52"/>
      <c r="D49" s="53"/>
      <c r="E49" s="72"/>
      <c r="F49" s="59"/>
      <c r="G49" s="59"/>
      <c r="H49" s="59"/>
      <c r="I49" s="59"/>
      <c r="J49" s="59"/>
      <c r="K49" s="59"/>
      <c r="L49" s="59"/>
      <c r="M49" s="59"/>
      <c r="N49" s="71"/>
      <c r="O49" s="53"/>
      <c r="P49" s="59"/>
      <c r="Q49" s="72"/>
      <c r="R49" s="50"/>
    </row>
    <row r="50" spans="1:18" x14ac:dyDescent="0.25">
      <c r="A50" s="50"/>
      <c r="B50" s="51"/>
      <c r="C50" s="52"/>
      <c r="D50" s="53"/>
      <c r="E50" s="72"/>
      <c r="F50" s="59"/>
      <c r="G50" s="59"/>
      <c r="H50" s="59"/>
      <c r="I50" s="59"/>
      <c r="J50" s="59"/>
      <c r="K50" s="59"/>
      <c r="L50" s="59"/>
      <c r="M50" s="59"/>
      <c r="N50" s="71"/>
      <c r="O50" s="53"/>
      <c r="P50" s="59"/>
      <c r="Q50" s="72"/>
      <c r="R50" s="50"/>
    </row>
    <row r="51" spans="1:18" x14ac:dyDescent="0.25">
      <c r="A51" s="50"/>
      <c r="B51" s="51"/>
      <c r="C51" s="52"/>
      <c r="D51" s="53"/>
      <c r="E51" s="72"/>
      <c r="F51" s="59"/>
      <c r="G51" s="59"/>
      <c r="H51" s="59"/>
      <c r="I51" s="59"/>
      <c r="J51" s="59"/>
      <c r="K51" s="59"/>
      <c r="L51" s="59"/>
      <c r="M51" s="59"/>
      <c r="N51" s="71"/>
      <c r="O51" s="53"/>
      <c r="P51" s="59"/>
      <c r="Q51" s="72"/>
      <c r="R51" s="50"/>
    </row>
    <row r="52" spans="1:18" x14ac:dyDescent="0.25">
      <c r="A52" s="50"/>
      <c r="B52" s="51"/>
      <c r="C52" s="52"/>
      <c r="D52" s="53"/>
      <c r="E52" s="72"/>
      <c r="F52" s="59"/>
      <c r="G52" s="59"/>
      <c r="H52" s="59"/>
      <c r="I52" s="59"/>
      <c r="J52" s="59"/>
      <c r="K52" s="59"/>
      <c r="L52" s="59"/>
      <c r="M52" s="59"/>
      <c r="N52" s="71"/>
      <c r="O52" s="53"/>
      <c r="P52" s="59"/>
      <c r="Q52" s="72"/>
      <c r="R52" s="50"/>
    </row>
    <row r="53" spans="1:18" x14ac:dyDescent="0.25">
      <c r="A53" s="50"/>
      <c r="B53" s="51"/>
      <c r="C53" s="52"/>
      <c r="D53" s="53"/>
      <c r="E53" s="72"/>
      <c r="F53" s="59"/>
      <c r="G53" s="59"/>
      <c r="H53" s="59"/>
      <c r="I53" s="59"/>
      <c r="J53" s="59"/>
      <c r="K53" s="59"/>
      <c r="L53" s="59"/>
      <c r="M53" s="59"/>
      <c r="N53" s="71"/>
      <c r="O53" s="53"/>
      <c r="P53" s="59"/>
      <c r="Q53" s="72"/>
      <c r="R53" s="50"/>
    </row>
    <row r="54" spans="1:18" x14ac:dyDescent="0.25">
      <c r="A54" s="50"/>
      <c r="B54" s="51"/>
      <c r="C54" s="52"/>
      <c r="D54" s="53"/>
      <c r="E54" s="72"/>
      <c r="F54" s="59"/>
      <c r="G54" s="59"/>
      <c r="H54" s="59"/>
      <c r="I54" s="59"/>
      <c r="J54" s="59"/>
      <c r="K54" s="59"/>
      <c r="L54" s="59"/>
      <c r="M54" s="59"/>
      <c r="N54" s="71"/>
      <c r="O54" s="53"/>
      <c r="P54" s="59"/>
      <c r="Q54" s="72"/>
      <c r="R54" s="50"/>
    </row>
    <row r="55" spans="1:18" x14ac:dyDescent="0.25">
      <c r="A55" s="50"/>
      <c r="B55" s="51"/>
      <c r="C55" s="52"/>
      <c r="D55" s="53"/>
      <c r="E55" s="72"/>
      <c r="F55" s="59"/>
      <c r="G55" s="59"/>
      <c r="H55" s="59"/>
      <c r="I55" s="59"/>
      <c r="J55" s="59"/>
      <c r="K55" s="59"/>
      <c r="L55" s="59"/>
      <c r="M55" s="59"/>
      <c r="N55" s="71"/>
      <c r="O55" s="53"/>
      <c r="P55" s="59"/>
      <c r="Q55" s="72"/>
      <c r="R55" s="50"/>
    </row>
    <row r="56" spans="1:18" x14ac:dyDescent="0.25">
      <c r="A56" s="50"/>
      <c r="B56" s="51"/>
      <c r="C56" s="52"/>
      <c r="D56" s="53"/>
      <c r="E56" s="72"/>
      <c r="F56" s="59"/>
      <c r="G56" s="59"/>
      <c r="H56" s="59"/>
      <c r="I56" s="59"/>
      <c r="J56" s="59"/>
      <c r="K56" s="59"/>
      <c r="L56" s="59"/>
      <c r="M56" s="59"/>
      <c r="N56" s="71"/>
      <c r="O56" s="53"/>
      <c r="P56" s="59"/>
      <c r="Q56" s="72"/>
      <c r="R56" s="50"/>
    </row>
    <row r="57" spans="1:18" x14ac:dyDescent="0.25">
      <c r="A57" s="50"/>
      <c r="B57" s="51"/>
      <c r="C57" s="52"/>
      <c r="D57" s="53"/>
      <c r="E57" s="72"/>
      <c r="F57" s="59"/>
      <c r="G57" s="59"/>
      <c r="H57" s="59"/>
      <c r="I57" s="59"/>
      <c r="J57" s="59"/>
      <c r="K57" s="59"/>
      <c r="L57" s="59"/>
      <c r="M57" s="59"/>
      <c r="N57" s="71"/>
      <c r="O57" s="53"/>
      <c r="P57" s="59"/>
      <c r="Q57" s="72"/>
      <c r="R57" s="50"/>
    </row>
    <row r="58" spans="1:18" x14ac:dyDescent="0.25">
      <c r="A58" s="50"/>
      <c r="B58" s="51"/>
      <c r="C58" s="52"/>
      <c r="D58" s="53"/>
      <c r="E58" s="72"/>
      <c r="F58" s="59"/>
      <c r="G58" s="59"/>
      <c r="H58" s="59"/>
      <c r="I58" s="59"/>
      <c r="J58" s="59"/>
      <c r="K58" s="59"/>
      <c r="L58" s="59"/>
      <c r="M58" s="59"/>
      <c r="N58" s="71"/>
      <c r="O58" s="53"/>
      <c r="P58" s="59"/>
      <c r="Q58" s="72"/>
      <c r="R58" s="50"/>
    </row>
    <row r="59" spans="1:18" x14ac:dyDescent="0.25">
      <c r="A59" s="50"/>
      <c r="B59" s="51"/>
      <c r="C59" s="52"/>
      <c r="D59" s="53"/>
      <c r="E59" s="72"/>
      <c r="F59" s="59"/>
      <c r="G59" s="59"/>
      <c r="H59" s="59"/>
      <c r="I59" s="59"/>
      <c r="J59" s="59"/>
      <c r="K59" s="59"/>
      <c r="L59" s="59"/>
      <c r="M59" s="59"/>
      <c r="N59" s="71"/>
      <c r="O59" s="53"/>
      <c r="P59" s="59"/>
      <c r="Q59" s="72"/>
      <c r="R59" s="50"/>
    </row>
    <row r="60" spans="1:18" x14ac:dyDescent="0.25">
      <c r="A60" s="50"/>
      <c r="B60" s="51"/>
      <c r="C60" s="52"/>
      <c r="D60" s="53"/>
      <c r="E60" s="72"/>
      <c r="F60" s="59"/>
      <c r="G60" s="59"/>
      <c r="H60" s="59"/>
      <c r="I60" s="59"/>
      <c r="J60" s="59"/>
      <c r="K60" s="59"/>
      <c r="L60" s="59"/>
      <c r="M60" s="59"/>
      <c r="N60" s="71"/>
      <c r="O60" s="53"/>
      <c r="P60" s="59"/>
      <c r="Q60" s="72"/>
      <c r="R60" s="50"/>
    </row>
    <row r="61" spans="1:18" x14ac:dyDescent="0.25">
      <c r="A61" s="50"/>
      <c r="B61" s="51"/>
      <c r="C61" s="52"/>
      <c r="D61" s="53"/>
      <c r="E61" s="72"/>
      <c r="F61" s="59"/>
      <c r="G61" s="59"/>
      <c r="H61" s="59"/>
      <c r="I61" s="59"/>
      <c r="J61" s="59"/>
      <c r="K61" s="59"/>
      <c r="L61" s="59"/>
      <c r="M61" s="59"/>
      <c r="N61" s="71"/>
      <c r="O61" s="53"/>
      <c r="P61" s="59"/>
      <c r="Q61" s="72"/>
      <c r="R61" s="50"/>
    </row>
    <row r="62" spans="1:18" x14ac:dyDescent="0.25">
      <c r="A62" s="50"/>
      <c r="B62" s="51"/>
      <c r="C62" s="52"/>
      <c r="D62" s="53"/>
      <c r="E62" s="72"/>
      <c r="F62" s="59"/>
      <c r="G62" s="59"/>
      <c r="H62" s="59"/>
      <c r="I62" s="59"/>
      <c r="J62" s="59"/>
      <c r="K62" s="59"/>
      <c r="L62" s="59"/>
      <c r="M62" s="59"/>
      <c r="N62" s="71"/>
      <c r="O62" s="53"/>
      <c r="P62" s="59"/>
      <c r="Q62" s="72"/>
      <c r="R62" s="50"/>
    </row>
    <row r="63" spans="1:18" x14ac:dyDescent="0.25">
      <c r="A63" s="54"/>
      <c r="B63" s="51"/>
      <c r="C63" s="52"/>
      <c r="D63" s="53"/>
      <c r="E63" s="72"/>
      <c r="F63" s="59"/>
      <c r="G63" s="59"/>
      <c r="H63" s="59"/>
      <c r="I63" s="59"/>
      <c r="J63" s="59"/>
      <c r="K63" s="59"/>
      <c r="L63" s="59"/>
      <c r="M63" s="59"/>
      <c r="N63" s="71"/>
      <c r="O63" s="53"/>
      <c r="P63" s="59"/>
      <c r="Q63" s="72"/>
      <c r="R63" s="54"/>
    </row>
    <row r="64" spans="1:18" x14ac:dyDescent="0.25">
      <c r="A64" s="50"/>
      <c r="B64" s="51"/>
      <c r="C64" s="52"/>
      <c r="D64" s="53"/>
      <c r="E64" s="72"/>
      <c r="F64" s="59"/>
      <c r="G64" s="59"/>
      <c r="H64" s="59"/>
      <c r="I64" s="59"/>
      <c r="J64" s="59"/>
      <c r="K64" s="59"/>
      <c r="L64" s="59"/>
      <c r="M64" s="59"/>
      <c r="N64" s="71"/>
      <c r="O64" s="53"/>
      <c r="P64" s="59"/>
      <c r="Q64" s="72"/>
      <c r="R64" s="50"/>
    </row>
    <row r="65" spans="1:18" x14ac:dyDescent="0.25">
      <c r="A65" s="50"/>
      <c r="B65" s="51"/>
      <c r="C65" s="52"/>
      <c r="D65" s="53"/>
      <c r="E65" s="72"/>
      <c r="F65" s="59"/>
      <c r="G65" s="59"/>
      <c r="H65" s="59"/>
      <c r="I65" s="59"/>
      <c r="J65" s="59"/>
      <c r="K65" s="59"/>
      <c r="L65" s="59"/>
      <c r="M65" s="59"/>
      <c r="N65" s="71"/>
      <c r="O65" s="53"/>
      <c r="P65" s="59"/>
      <c r="Q65" s="72"/>
      <c r="R65" s="50"/>
    </row>
    <row r="66" spans="1:18" x14ac:dyDescent="0.25">
      <c r="A66" s="50"/>
      <c r="B66" s="51"/>
      <c r="C66" s="52"/>
      <c r="D66" s="53"/>
      <c r="E66" s="72"/>
      <c r="F66" s="59"/>
      <c r="G66" s="59"/>
      <c r="H66" s="59"/>
      <c r="I66" s="59"/>
      <c r="J66" s="59"/>
      <c r="K66" s="59"/>
      <c r="L66" s="59"/>
      <c r="M66" s="59"/>
      <c r="N66" s="71"/>
      <c r="O66" s="53"/>
      <c r="P66" s="59"/>
      <c r="Q66" s="72"/>
      <c r="R66" s="50"/>
    </row>
    <row r="67" spans="1:18" x14ac:dyDescent="0.25">
      <c r="A67" s="50"/>
      <c r="B67" s="51"/>
      <c r="C67" s="52"/>
      <c r="D67" s="53"/>
      <c r="E67" s="72"/>
      <c r="F67" s="59"/>
      <c r="G67" s="59"/>
      <c r="H67" s="59"/>
      <c r="I67" s="59"/>
      <c r="J67" s="59"/>
      <c r="K67" s="59"/>
      <c r="L67" s="59"/>
      <c r="M67" s="59"/>
      <c r="N67" s="71"/>
      <c r="O67" s="53"/>
      <c r="P67" s="59"/>
      <c r="Q67" s="72"/>
      <c r="R67" s="50"/>
    </row>
    <row r="68" spans="1:18" x14ac:dyDescent="0.25">
      <c r="A68" s="50"/>
      <c r="B68" s="51"/>
      <c r="C68" s="52"/>
      <c r="D68" s="53"/>
      <c r="E68" s="72"/>
      <c r="F68" s="59"/>
      <c r="G68" s="59"/>
      <c r="H68" s="59"/>
      <c r="I68" s="59"/>
      <c r="J68" s="59"/>
      <c r="K68" s="59"/>
      <c r="L68" s="59"/>
      <c r="M68" s="59"/>
      <c r="N68" s="71"/>
      <c r="O68" s="53"/>
      <c r="P68" s="59"/>
      <c r="Q68" s="72"/>
      <c r="R68" s="50"/>
    </row>
    <row r="69" spans="1:18" x14ac:dyDescent="0.25">
      <c r="A69" s="50"/>
      <c r="B69" s="51"/>
      <c r="C69" s="52"/>
      <c r="D69" s="53"/>
      <c r="E69" s="72"/>
      <c r="F69" s="59"/>
      <c r="G69" s="59"/>
      <c r="H69" s="59"/>
      <c r="I69" s="59"/>
      <c r="J69" s="59"/>
      <c r="K69" s="59"/>
      <c r="L69" s="59"/>
      <c r="M69" s="59"/>
      <c r="N69" s="71"/>
      <c r="O69" s="53"/>
      <c r="P69" s="59"/>
      <c r="Q69" s="72"/>
      <c r="R69" s="50"/>
    </row>
    <row r="70" spans="1:18" x14ac:dyDescent="0.25">
      <c r="A70" s="50"/>
      <c r="B70" s="51"/>
      <c r="C70" s="52"/>
      <c r="D70" s="53"/>
      <c r="E70" s="72"/>
      <c r="F70" s="59"/>
      <c r="G70" s="59"/>
      <c r="H70" s="59"/>
      <c r="I70" s="59"/>
      <c r="J70" s="59"/>
      <c r="K70" s="59"/>
      <c r="L70" s="59"/>
      <c r="M70" s="59"/>
      <c r="N70" s="71"/>
      <c r="O70" s="53"/>
      <c r="P70" s="59"/>
      <c r="Q70" s="72"/>
      <c r="R70" s="50"/>
    </row>
    <row r="71" spans="1:18" x14ac:dyDescent="0.25">
      <c r="A71" s="50"/>
      <c r="B71" s="51"/>
      <c r="C71" s="52"/>
      <c r="D71" s="53"/>
      <c r="E71" s="72"/>
      <c r="F71" s="59"/>
      <c r="G71" s="59"/>
      <c r="H71" s="59"/>
      <c r="I71" s="59"/>
      <c r="J71" s="59"/>
      <c r="K71" s="59"/>
      <c r="L71" s="59"/>
      <c r="M71" s="59"/>
      <c r="N71" s="71"/>
      <c r="O71" s="53"/>
      <c r="P71" s="59"/>
      <c r="Q71" s="72"/>
      <c r="R71" s="50"/>
    </row>
    <row r="72" spans="1:18" x14ac:dyDescent="0.25">
      <c r="A72" s="50"/>
      <c r="B72" s="51"/>
      <c r="C72" s="52"/>
      <c r="D72" s="53"/>
      <c r="E72" s="72"/>
      <c r="F72" s="59"/>
      <c r="G72" s="59"/>
      <c r="H72" s="59"/>
      <c r="I72" s="59"/>
      <c r="J72" s="59"/>
      <c r="K72" s="59"/>
      <c r="L72" s="59"/>
      <c r="M72" s="59"/>
      <c r="N72" s="71"/>
      <c r="O72" s="53"/>
      <c r="P72" s="59"/>
      <c r="Q72" s="72"/>
      <c r="R72" s="50"/>
    </row>
    <row r="73" spans="1:18" x14ac:dyDescent="0.25">
      <c r="A73" s="50"/>
      <c r="B73" s="51"/>
      <c r="C73" s="52"/>
      <c r="D73" s="53"/>
      <c r="E73" s="72"/>
      <c r="F73" s="59"/>
      <c r="G73" s="59"/>
      <c r="H73" s="59"/>
      <c r="I73" s="59"/>
      <c r="J73" s="59"/>
      <c r="K73" s="59"/>
      <c r="L73" s="59"/>
      <c r="M73" s="59"/>
      <c r="N73" s="71"/>
      <c r="O73" s="53"/>
      <c r="P73" s="59"/>
      <c r="Q73" s="72"/>
      <c r="R73" s="50"/>
    </row>
    <row r="74" spans="1:18" x14ac:dyDescent="0.25">
      <c r="A74" s="50"/>
      <c r="B74" s="51"/>
      <c r="C74" s="52"/>
      <c r="D74" s="53"/>
      <c r="E74" s="72"/>
      <c r="F74" s="59"/>
      <c r="G74" s="59"/>
      <c r="H74" s="59"/>
      <c r="I74" s="59"/>
      <c r="J74" s="59"/>
      <c r="K74" s="59"/>
      <c r="L74" s="59"/>
      <c r="M74" s="59"/>
      <c r="N74" s="71"/>
      <c r="O74" s="53"/>
      <c r="P74" s="59"/>
      <c r="Q74" s="72"/>
      <c r="R74" s="50"/>
    </row>
    <row r="75" spans="1:18" x14ac:dyDescent="0.25">
      <c r="A75" s="50"/>
      <c r="B75" s="51"/>
      <c r="C75" s="52"/>
      <c r="D75" s="53"/>
      <c r="E75" s="72"/>
      <c r="F75" s="59"/>
      <c r="G75" s="59"/>
      <c r="H75" s="59"/>
      <c r="I75" s="59"/>
      <c r="J75" s="59"/>
      <c r="K75" s="59"/>
      <c r="L75" s="59"/>
      <c r="M75" s="59"/>
      <c r="N75" s="71"/>
      <c r="O75" s="53"/>
      <c r="P75" s="59"/>
      <c r="Q75" s="72"/>
      <c r="R75" s="50"/>
    </row>
    <row r="76" spans="1:18" x14ac:dyDescent="0.25">
      <c r="A76" s="50"/>
      <c r="B76" s="51"/>
      <c r="C76" s="52"/>
      <c r="D76" s="53"/>
      <c r="E76" s="72"/>
      <c r="F76" s="59"/>
      <c r="G76" s="59"/>
      <c r="H76" s="59"/>
      <c r="I76" s="59"/>
      <c r="J76" s="59"/>
      <c r="K76" s="59"/>
      <c r="L76" s="59"/>
      <c r="M76" s="59"/>
      <c r="N76" s="71"/>
      <c r="O76" s="53"/>
      <c r="P76" s="59"/>
      <c r="Q76" s="72"/>
      <c r="R76" s="50"/>
    </row>
    <row r="77" spans="1:18" x14ac:dyDescent="0.25">
      <c r="A77" s="50"/>
      <c r="B77" s="51"/>
      <c r="C77" s="52"/>
      <c r="D77" s="53"/>
      <c r="E77" s="72"/>
      <c r="F77" s="59"/>
      <c r="G77" s="59"/>
      <c r="H77" s="59"/>
      <c r="I77" s="59"/>
      <c r="J77" s="59"/>
      <c r="K77" s="59"/>
      <c r="L77" s="59"/>
      <c r="M77" s="59"/>
      <c r="N77" s="71"/>
      <c r="O77" s="53"/>
      <c r="P77" s="59"/>
      <c r="Q77" s="72"/>
      <c r="R77" s="50"/>
    </row>
    <row r="78" spans="1:18" x14ac:dyDescent="0.25">
      <c r="A78" s="50"/>
      <c r="B78" s="51"/>
      <c r="C78" s="52"/>
      <c r="D78" s="53"/>
      <c r="E78" s="72"/>
      <c r="F78" s="59"/>
      <c r="G78" s="59"/>
      <c r="H78" s="59"/>
      <c r="I78" s="59"/>
      <c r="J78" s="59"/>
      <c r="K78" s="59"/>
      <c r="L78" s="59"/>
      <c r="M78" s="59"/>
      <c r="N78" s="71"/>
      <c r="O78" s="53"/>
      <c r="P78" s="59"/>
      <c r="Q78" s="72"/>
      <c r="R78" s="50"/>
    </row>
    <row r="79" spans="1:18" x14ac:dyDescent="0.25">
      <c r="A79" s="50"/>
      <c r="B79" s="51"/>
      <c r="C79" s="52"/>
      <c r="D79" s="53"/>
      <c r="E79" s="72"/>
      <c r="F79" s="59"/>
      <c r="G79" s="59"/>
      <c r="H79" s="59"/>
      <c r="I79" s="59"/>
      <c r="J79" s="59"/>
      <c r="K79" s="59"/>
      <c r="L79" s="59"/>
      <c r="M79" s="59"/>
      <c r="N79" s="71"/>
      <c r="O79" s="53"/>
      <c r="P79" s="59"/>
      <c r="Q79" s="72"/>
      <c r="R79" s="50"/>
    </row>
    <row r="80" spans="1:18" x14ac:dyDescent="0.25">
      <c r="A80" s="50"/>
      <c r="B80" s="51"/>
      <c r="C80" s="52"/>
      <c r="D80" s="53"/>
      <c r="E80" s="72"/>
      <c r="F80" s="59"/>
      <c r="G80" s="59"/>
      <c r="H80" s="59"/>
      <c r="I80" s="59"/>
      <c r="J80" s="59"/>
      <c r="K80" s="59"/>
      <c r="L80" s="59"/>
      <c r="M80" s="59"/>
      <c r="N80" s="71"/>
      <c r="O80" s="53"/>
      <c r="P80" s="59"/>
      <c r="Q80" s="72"/>
      <c r="R80" s="50"/>
    </row>
    <row r="81" spans="1:18" x14ac:dyDescent="0.25">
      <c r="A81" s="50"/>
      <c r="B81" s="51"/>
      <c r="C81" s="52"/>
      <c r="D81" s="53"/>
      <c r="E81" s="72"/>
      <c r="F81" s="59"/>
      <c r="G81" s="59"/>
      <c r="H81" s="59"/>
      <c r="I81" s="59"/>
      <c r="J81" s="59"/>
      <c r="K81" s="59"/>
      <c r="L81" s="59"/>
      <c r="M81" s="59"/>
      <c r="N81" s="71"/>
      <c r="O81" s="53"/>
      <c r="P81" s="59"/>
      <c r="Q81" s="72"/>
      <c r="R81" s="50"/>
    </row>
    <row r="82" spans="1:18" x14ac:dyDescent="0.25">
      <c r="A82" s="50"/>
      <c r="B82" s="51"/>
      <c r="C82" s="52"/>
      <c r="D82" s="53"/>
      <c r="E82" s="72"/>
      <c r="F82" s="59"/>
      <c r="G82" s="59"/>
      <c r="H82" s="59"/>
      <c r="I82" s="59"/>
      <c r="J82" s="59"/>
      <c r="K82" s="59"/>
      <c r="L82" s="59"/>
      <c r="M82" s="59"/>
      <c r="N82" s="71"/>
      <c r="O82" s="53"/>
      <c r="P82" s="59"/>
      <c r="Q82" s="72"/>
      <c r="R82" s="50"/>
    </row>
    <row r="83" spans="1:18" x14ac:dyDescent="0.25">
      <c r="A83" s="50"/>
      <c r="B83" s="51"/>
      <c r="C83" s="52"/>
      <c r="D83" s="53"/>
      <c r="E83" s="72"/>
      <c r="F83" s="59"/>
      <c r="G83" s="59"/>
      <c r="H83" s="59"/>
      <c r="I83" s="59"/>
      <c r="J83" s="59"/>
      <c r="K83" s="59"/>
      <c r="L83" s="59"/>
      <c r="M83" s="59"/>
      <c r="N83" s="71"/>
      <c r="O83" s="53"/>
      <c r="P83" s="59"/>
      <c r="Q83" s="72"/>
      <c r="R83" s="50"/>
    </row>
    <row r="84" spans="1:18" x14ac:dyDescent="0.25">
      <c r="A84" s="50"/>
      <c r="B84" s="51"/>
      <c r="C84" s="52"/>
      <c r="D84" s="53"/>
      <c r="E84" s="72"/>
      <c r="F84" s="59"/>
      <c r="G84" s="59"/>
      <c r="H84" s="59"/>
      <c r="I84" s="59"/>
      <c r="J84" s="59"/>
      <c r="K84" s="59"/>
      <c r="L84" s="59"/>
      <c r="M84" s="59"/>
      <c r="N84" s="71"/>
      <c r="O84" s="53"/>
      <c r="P84" s="59"/>
      <c r="Q84" s="72"/>
      <c r="R84" s="50"/>
    </row>
    <row r="85" spans="1:18" x14ac:dyDescent="0.25">
      <c r="A85" s="50"/>
      <c r="B85" s="51"/>
      <c r="C85" s="52"/>
      <c r="D85" s="53"/>
      <c r="E85" s="72"/>
      <c r="F85" s="59"/>
      <c r="G85" s="59"/>
      <c r="H85" s="59"/>
      <c r="I85" s="59"/>
      <c r="J85" s="59"/>
      <c r="K85" s="59"/>
      <c r="L85" s="59"/>
      <c r="M85" s="59"/>
      <c r="N85" s="71"/>
      <c r="O85" s="53"/>
      <c r="P85" s="59"/>
      <c r="Q85" s="72"/>
      <c r="R85" s="50"/>
    </row>
    <row r="86" spans="1:18" x14ac:dyDescent="0.25">
      <c r="A86" s="50"/>
      <c r="B86" s="51"/>
      <c r="C86" s="52"/>
      <c r="D86" s="53"/>
      <c r="E86" s="72"/>
      <c r="F86" s="59"/>
      <c r="G86" s="59"/>
      <c r="H86" s="59"/>
      <c r="I86" s="59"/>
      <c r="J86" s="59"/>
      <c r="K86" s="59"/>
      <c r="L86" s="59"/>
      <c r="M86" s="59"/>
      <c r="N86" s="71"/>
      <c r="O86" s="53"/>
      <c r="P86" s="59"/>
      <c r="Q86" s="72"/>
      <c r="R86" s="50"/>
    </row>
    <row r="87" spans="1:18" x14ac:dyDescent="0.25">
      <c r="A87" s="50"/>
      <c r="B87" s="51"/>
      <c r="C87" s="52"/>
      <c r="D87" s="53"/>
      <c r="E87" s="72"/>
      <c r="F87" s="59"/>
      <c r="G87" s="59"/>
      <c r="H87" s="59"/>
      <c r="I87" s="59"/>
      <c r="J87" s="59"/>
      <c r="K87" s="59"/>
      <c r="L87" s="59"/>
      <c r="M87" s="59"/>
      <c r="N87" s="71"/>
      <c r="O87" s="53"/>
      <c r="P87" s="59"/>
      <c r="Q87" s="72"/>
      <c r="R87" s="50"/>
    </row>
    <row r="88" spans="1:18" x14ac:dyDescent="0.25">
      <c r="A88" s="50"/>
      <c r="B88" s="51"/>
      <c r="C88" s="52"/>
      <c r="D88" s="53"/>
      <c r="E88" s="72"/>
      <c r="F88" s="59"/>
      <c r="G88" s="59"/>
      <c r="H88" s="59"/>
      <c r="I88" s="59"/>
      <c r="J88" s="59"/>
      <c r="K88" s="59"/>
      <c r="L88" s="59"/>
      <c r="M88" s="59"/>
      <c r="N88" s="71"/>
      <c r="O88" s="53"/>
      <c r="P88" s="59"/>
      <c r="Q88" s="72"/>
      <c r="R88" s="50"/>
    </row>
    <row r="89" spans="1:18" x14ac:dyDescent="0.25">
      <c r="A89" s="50"/>
      <c r="B89" s="51"/>
      <c r="C89" s="52"/>
      <c r="D89" s="53"/>
      <c r="E89" s="72"/>
      <c r="F89" s="59"/>
      <c r="G89" s="59"/>
      <c r="H89" s="59"/>
      <c r="I89" s="59"/>
      <c r="J89" s="59"/>
      <c r="K89" s="59"/>
      <c r="L89" s="59"/>
      <c r="M89" s="59"/>
      <c r="N89" s="71"/>
      <c r="O89" s="53"/>
      <c r="P89" s="59"/>
      <c r="Q89" s="72"/>
      <c r="R89" s="50"/>
    </row>
    <row r="90" spans="1:18" x14ac:dyDescent="0.25">
      <c r="A90" s="50"/>
      <c r="B90" s="51"/>
      <c r="C90" s="52"/>
      <c r="D90" s="53"/>
      <c r="E90" s="72"/>
      <c r="F90" s="59"/>
      <c r="G90" s="59"/>
      <c r="H90" s="59"/>
      <c r="I90" s="59"/>
      <c r="J90" s="59"/>
      <c r="K90" s="59"/>
      <c r="L90" s="59"/>
      <c r="M90" s="59"/>
      <c r="N90" s="71"/>
      <c r="O90" s="53"/>
      <c r="P90" s="59"/>
      <c r="Q90" s="72"/>
      <c r="R90" s="50"/>
    </row>
    <row r="91" spans="1:18" x14ac:dyDescent="0.25">
      <c r="A91" s="50"/>
      <c r="B91" s="51"/>
      <c r="C91" s="52"/>
      <c r="D91" s="53"/>
      <c r="E91" s="72"/>
      <c r="F91" s="59"/>
      <c r="G91" s="59"/>
      <c r="H91" s="59"/>
      <c r="I91" s="59"/>
      <c r="J91" s="59"/>
      <c r="K91" s="59"/>
      <c r="L91" s="59"/>
      <c r="M91" s="59"/>
      <c r="N91" s="71"/>
      <c r="O91" s="53"/>
      <c r="P91" s="59"/>
      <c r="Q91" s="72"/>
      <c r="R91" s="50"/>
    </row>
    <row r="92" spans="1:18" x14ac:dyDescent="0.25">
      <c r="A92" s="50"/>
      <c r="B92" s="51"/>
      <c r="C92" s="52"/>
      <c r="D92" s="53"/>
      <c r="E92" s="72"/>
      <c r="F92" s="59"/>
      <c r="G92" s="59"/>
      <c r="H92" s="59"/>
      <c r="I92" s="59"/>
      <c r="J92" s="59"/>
      <c r="K92" s="59"/>
      <c r="L92" s="59"/>
      <c r="M92" s="59"/>
      <c r="N92" s="71"/>
      <c r="O92" s="53"/>
      <c r="P92" s="59"/>
      <c r="Q92" s="72"/>
      <c r="R92" s="50"/>
    </row>
    <row r="93" spans="1:18" x14ac:dyDescent="0.25">
      <c r="A93" s="50"/>
      <c r="B93" s="51"/>
      <c r="C93" s="52"/>
      <c r="D93" s="53"/>
      <c r="E93" s="72"/>
      <c r="F93" s="59"/>
      <c r="G93" s="59"/>
      <c r="H93" s="59"/>
      <c r="I93" s="59"/>
      <c r="J93" s="59"/>
      <c r="K93" s="59"/>
      <c r="L93" s="59"/>
      <c r="M93" s="59"/>
      <c r="N93" s="71"/>
      <c r="O93" s="53"/>
      <c r="P93" s="59"/>
      <c r="Q93" s="72"/>
      <c r="R93" s="50"/>
    </row>
    <row r="94" spans="1:18" x14ac:dyDescent="0.25">
      <c r="A94" s="50"/>
      <c r="B94" s="51"/>
      <c r="C94" s="52"/>
      <c r="D94" s="53"/>
      <c r="E94" s="72"/>
      <c r="F94" s="59"/>
      <c r="G94" s="59"/>
      <c r="H94" s="59"/>
      <c r="I94" s="59"/>
      <c r="J94" s="59"/>
      <c r="K94" s="59"/>
      <c r="L94" s="59"/>
      <c r="M94" s="59"/>
      <c r="N94" s="71"/>
      <c r="O94" s="53"/>
      <c r="P94" s="59"/>
      <c r="Q94" s="72"/>
      <c r="R94" s="50"/>
    </row>
    <row r="95" spans="1:18" x14ac:dyDescent="0.25">
      <c r="A95" s="50"/>
      <c r="B95" s="51"/>
      <c r="C95" s="52"/>
      <c r="D95" s="53"/>
      <c r="E95" s="72"/>
      <c r="F95" s="59"/>
      <c r="G95" s="59"/>
      <c r="H95" s="59"/>
      <c r="I95" s="59"/>
      <c r="J95" s="59"/>
      <c r="K95" s="59"/>
      <c r="L95" s="59"/>
      <c r="M95" s="59"/>
      <c r="N95" s="71"/>
      <c r="O95" s="53"/>
      <c r="P95" s="59"/>
      <c r="Q95" s="72"/>
      <c r="R95" s="50"/>
    </row>
    <row r="96" spans="1:18" x14ac:dyDescent="0.25">
      <c r="A96" s="50"/>
      <c r="B96" s="51"/>
      <c r="C96" s="52"/>
      <c r="D96" s="53"/>
      <c r="E96" s="72"/>
      <c r="F96" s="59"/>
      <c r="G96" s="59"/>
      <c r="H96" s="59"/>
      <c r="I96" s="59"/>
      <c r="J96" s="59"/>
      <c r="K96" s="59"/>
      <c r="L96" s="59"/>
      <c r="M96" s="59"/>
      <c r="N96" s="71"/>
      <c r="O96" s="53"/>
      <c r="P96" s="59"/>
      <c r="Q96" s="72"/>
      <c r="R96" s="50"/>
    </row>
    <row r="97" spans="1:18" x14ac:dyDescent="0.25">
      <c r="A97" s="50"/>
      <c r="B97" s="51"/>
      <c r="C97" s="52"/>
      <c r="D97" s="53"/>
      <c r="E97" s="72"/>
      <c r="F97" s="59"/>
      <c r="G97" s="59"/>
      <c r="H97" s="59"/>
      <c r="I97" s="59"/>
      <c r="J97" s="59"/>
      <c r="K97" s="59"/>
      <c r="L97" s="59"/>
      <c r="M97" s="59"/>
      <c r="N97" s="71"/>
      <c r="O97" s="53"/>
      <c r="P97" s="59"/>
      <c r="Q97" s="72"/>
      <c r="R97" s="50"/>
    </row>
    <row r="98" spans="1:18" x14ac:dyDescent="0.25">
      <c r="A98" s="50"/>
      <c r="B98" s="51"/>
      <c r="C98" s="52"/>
      <c r="D98" s="53"/>
      <c r="E98" s="72"/>
      <c r="F98" s="59"/>
      <c r="G98" s="59"/>
      <c r="H98" s="59"/>
      <c r="I98" s="59"/>
      <c r="J98" s="59"/>
      <c r="K98" s="59"/>
      <c r="L98" s="59"/>
      <c r="M98" s="59"/>
      <c r="N98" s="71"/>
      <c r="O98" s="53"/>
      <c r="P98" s="59"/>
      <c r="Q98" s="72"/>
      <c r="R98" s="50"/>
    </row>
    <row r="99" spans="1:18" x14ac:dyDescent="0.25">
      <c r="A99" s="50"/>
      <c r="B99" s="51"/>
      <c r="C99" s="52"/>
      <c r="D99" s="53"/>
      <c r="E99" s="72"/>
      <c r="F99" s="59"/>
      <c r="G99" s="59"/>
      <c r="H99" s="59"/>
      <c r="I99" s="59"/>
      <c r="J99" s="59"/>
      <c r="K99" s="59"/>
      <c r="L99" s="59"/>
      <c r="M99" s="59"/>
      <c r="N99" s="71"/>
      <c r="O99" s="53"/>
      <c r="P99" s="59"/>
      <c r="Q99" s="72"/>
      <c r="R99" s="50"/>
    </row>
    <row r="100" spans="1:18" x14ac:dyDescent="0.25">
      <c r="A100" s="50"/>
      <c r="B100" s="51"/>
      <c r="C100" s="52"/>
      <c r="D100" s="53"/>
      <c r="E100" s="72"/>
      <c r="F100" s="59"/>
      <c r="G100" s="59"/>
      <c r="H100" s="59"/>
      <c r="I100" s="59"/>
      <c r="J100" s="59"/>
      <c r="K100" s="59"/>
      <c r="L100" s="59"/>
      <c r="M100" s="59"/>
      <c r="N100" s="71"/>
      <c r="O100" s="53"/>
      <c r="P100" s="59"/>
      <c r="Q100" s="72"/>
      <c r="R100" s="50"/>
    </row>
    <row r="101" spans="1:18" x14ac:dyDescent="0.25">
      <c r="A101" s="50"/>
      <c r="B101" s="51"/>
      <c r="C101" s="52"/>
      <c r="D101" s="53"/>
      <c r="E101" s="72"/>
      <c r="F101" s="59"/>
      <c r="G101" s="59"/>
      <c r="H101" s="59"/>
      <c r="I101" s="59"/>
      <c r="J101" s="59"/>
      <c r="K101" s="59"/>
      <c r="L101" s="59"/>
      <c r="M101" s="59"/>
      <c r="N101" s="71"/>
      <c r="O101" s="53"/>
      <c r="P101" s="59"/>
      <c r="Q101" s="72"/>
      <c r="R101" s="50"/>
    </row>
    <row r="102" spans="1:18" x14ac:dyDescent="0.25">
      <c r="A102" s="50"/>
      <c r="B102" s="51"/>
      <c r="C102" s="52"/>
      <c r="D102" s="53"/>
      <c r="E102" s="72"/>
      <c r="F102" s="59"/>
      <c r="G102" s="59"/>
      <c r="H102" s="59"/>
      <c r="I102" s="59"/>
      <c r="J102" s="59"/>
      <c r="K102" s="59"/>
      <c r="L102" s="59"/>
      <c r="M102" s="59"/>
      <c r="N102" s="71"/>
      <c r="O102" s="53"/>
      <c r="P102" s="59"/>
      <c r="Q102" s="72"/>
      <c r="R102" s="50"/>
    </row>
    <row r="103" spans="1:18" x14ac:dyDescent="0.25">
      <c r="A103" s="50"/>
      <c r="B103" s="51"/>
      <c r="C103" s="52"/>
      <c r="D103" s="53"/>
      <c r="E103" s="72"/>
      <c r="F103" s="59"/>
      <c r="G103" s="59"/>
      <c r="H103" s="59"/>
      <c r="I103" s="59"/>
      <c r="J103" s="59"/>
      <c r="K103" s="59"/>
      <c r="L103" s="59"/>
      <c r="M103" s="59"/>
      <c r="N103" s="71"/>
      <c r="O103" s="53"/>
      <c r="P103" s="59"/>
      <c r="Q103" s="72"/>
      <c r="R103" s="50"/>
    </row>
    <row r="104" spans="1:18" x14ac:dyDescent="0.25">
      <c r="A104" s="50"/>
      <c r="B104" s="51"/>
      <c r="C104" s="52"/>
      <c r="D104" s="53"/>
      <c r="E104" s="72"/>
      <c r="F104" s="59"/>
      <c r="G104" s="59"/>
      <c r="H104" s="59"/>
      <c r="I104" s="59"/>
      <c r="J104" s="59"/>
      <c r="K104" s="59"/>
      <c r="L104" s="59"/>
      <c r="M104" s="59"/>
      <c r="N104" s="71"/>
      <c r="O104" s="53"/>
      <c r="P104" s="59"/>
      <c r="Q104" s="72"/>
      <c r="R104" s="50"/>
    </row>
    <row r="105" spans="1:18" x14ac:dyDescent="0.25">
      <c r="A105" s="50"/>
      <c r="B105" s="51"/>
      <c r="C105" s="52"/>
      <c r="D105" s="53"/>
      <c r="E105" s="72"/>
      <c r="F105" s="59"/>
      <c r="G105" s="59"/>
      <c r="H105" s="59"/>
      <c r="I105" s="59"/>
      <c r="J105" s="59"/>
      <c r="K105" s="59"/>
      <c r="L105" s="59"/>
      <c r="M105" s="59"/>
      <c r="N105" s="71"/>
      <c r="O105" s="53"/>
      <c r="P105" s="59"/>
      <c r="Q105" s="72"/>
      <c r="R105" s="50"/>
    </row>
    <row r="106" spans="1:18" x14ac:dyDescent="0.25">
      <c r="A106" s="50"/>
      <c r="B106" s="51"/>
      <c r="C106" s="52"/>
      <c r="D106" s="53"/>
      <c r="E106" s="72"/>
      <c r="F106" s="59"/>
      <c r="G106" s="59"/>
      <c r="H106" s="59"/>
      <c r="I106" s="59"/>
      <c r="J106" s="59"/>
      <c r="K106" s="59"/>
      <c r="L106" s="59"/>
      <c r="M106" s="59"/>
      <c r="N106" s="71"/>
      <c r="O106" s="53"/>
      <c r="P106" s="59"/>
      <c r="Q106" s="72"/>
      <c r="R106" s="50"/>
    </row>
    <row r="107" spans="1:18" x14ac:dyDescent="0.25">
      <c r="A107" s="50"/>
      <c r="B107" s="51"/>
      <c r="C107" s="52"/>
      <c r="D107" s="53"/>
      <c r="E107" s="72"/>
      <c r="F107" s="59"/>
      <c r="G107" s="59"/>
      <c r="H107" s="59"/>
      <c r="I107" s="59"/>
      <c r="J107" s="59"/>
      <c r="K107" s="59"/>
      <c r="L107" s="59"/>
      <c r="M107" s="59"/>
      <c r="N107" s="71"/>
      <c r="O107" s="53"/>
      <c r="P107" s="59"/>
      <c r="Q107" s="72"/>
      <c r="R107" s="50"/>
    </row>
    <row r="108" spans="1:18" x14ac:dyDescent="0.25">
      <c r="A108" s="50"/>
      <c r="B108" s="51"/>
      <c r="C108" s="52"/>
      <c r="D108" s="53"/>
      <c r="E108" s="72"/>
      <c r="F108" s="59"/>
      <c r="G108" s="59"/>
      <c r="H108" s="59"/>
      <c r="I108" s="59"/>
      <c r="J108" s="59"/>
      <c r="K108" s="59"/>
      <c r="L108" s="59"/>
      <c r="M108" s="59"/>
      <c r="N108" s="71"/>
      <c r="O108" s="53"/>
      <c r="P108" s="59"/>
      <c r="Q108" s="72"/>
      <c r="R108" s="50"/>
    </row>
    <row r="109" spans="1:18" x14ac:dyDescent="0.25">
      <c r="A109" s="50"/>
      <c r="B109" s="51"/>
      <c r="C109" s="52"/>
      <c r="D109" s="53"/>
      <c r="E109" s="72"/>
      <c r="F109" s="59"/>
      <c r="G109" s="59"/>
      <c r="H109" s="59"/>
      <c r="I109" s="59"/>
      <c r="J109" s="59"/>
      <c r="K109" s="59"/>
      <c r="L109" s="59"/>
      <c r="M109" s="59"/>
      <c r="N109" s="71"/>
      <c r="O109" s="53"/>
      <c r="P109" s="59"/>
      <c r="Q109" s="72"/>
      <c r="R109" s="50"/>
    </row>
    <row r="110" spans="1:18" x14ac:dyDescent="0.25">
      <c r="A110" s="50"/>
      <c r="B110" s="51"/>
      <c r="C110" s="52"/>
      <c r="D110" s="53"/>
      <c r="E110" s="72"/>
      <c r="F110" s="59"/>
      <c r="G110" s="59"/>
      <c r="H110" s="59"/>
      <c r="I110" s="59"/>
      <c r="J110" s="59"/>
      <c r="K110" s="59"/>
      <c r="L110" s="59"/>
      <c r="M110" s="59"/>
      <c r="N110" s="71"/>
      <c r="O110" s="53"/>
      <c r="P110" s="59"/>
      <c r="Q110" s="72"/>
      <c r="R110" s="50"/>
    </row>
    <row r="111" spans="1:18" x14ac:dyDescent="0.25">
      <c r="A111" s="50"/>
      <c r="B111" s="51"/>
      <c r="C111" s="52"/>
      <c r="D111" s="53"/>
      <c r="E111" s="72"/>
      <c r="F111" s="59"/>
      <c r="G111" s="59"/>
      <c r="H111" s="59"/>
      <c r="I111" s="59"/>
      <c r="J111" s="59"/>
      <c r="K111" s="59"/>
      <c r="L111" s="59"/>
      <c r="M111" s="59"/>
      <c r="N111" s="71"/>
      <c r="O111" s="53"/>
      <c r="P111" s="59"/>
      <c r="Q111" s="72"/>
      <c r="R111" s="50"/>
    </row>
    <row r="112" spans="1:18" x14ac:dyDescent="0.25">
      <c r="A112" s="50"/>
      <c r="B112" s="51"/>
      <c r="C112" s="52"/>
      <c r="D112" s="53"/>
      <c r="E112" s="72"/>
      <c r="F112" s="59"/>
      <c r="G112" s="59"/>
      <c r="H112" s="59"/>
      <c r="I112" s="59"/>
      <c r="J112" s="59"/>
      <c r="K112" s="59"/>
      <c r="L112" s="59"/>
      <c r="M112" s="59"/>
      <c r="N112" s="71"/>
      <c r="O112" s="53"/>
      <c r="P112" s="59"/>
      <c r="Q112" s="72"/>
      <c r="R112" s="50"/>
    </row>
    <row r="113" spans="1:18" x14ac:dyDescent="0.25">
      <c r="A113" s="50"/>
      <c r="B113" s="51"/>
      <c r="C113" s="52"/>
      <c r="D113" s="53"/>
      <c r="E113" s="72"/>
      <c r="F113" s="59"/>
      <c r="G113" s="59"/>
      <c r="H113" s="59"/>
      <c r="I113" s="59"/>
      <c r="J113" s="59"/>
      <c r="K113" s="59"/>
      <c r="L113" s="59"/>
      <c r="M113" s="59"/>
      <c r="N113" s="71"/>
      <c r="O113" s="53"/>
      <c r="P113" s="59"/>
      <c r="Q113" s="72"/>
      <c r="R113" s="50"/>
    </row>
    <row r="114" spans="1:18" x14ac:dyDescent="0.25">
      <c r="A114" s="50"/>
      <c r="B114" s="51"/>
      <c r="C114" s="52"/>
      <c r="D114" s="53"/>
      <c r="E114" s="72"/>
      <c r="F114" s="59"/>
      <c r="G114" s="59"/>
      <c r="H114" s="59"/>
      <c r="I114" s="59"/>
      <c r="J114" s="59"/>
      <c r="K114" s="59"/>
      <c r="L114" s="59"/>
      <c r="M114" s="59"/>
      <c r="N114" s="71"/>
      <c r="O114" s="53"/>
      <c r="P114" s="59"/>
      <c r="Q114" s="72"/>
      <c r="R114" s="50"/>
    </row>
    <row r="115" spans="1:18" x14ac:dyDescent="0.25">
      <c r="A115" s="50"/>
      <c r="B115" s="51"/>
      <c r="C115" s="52"/>
      <c r="D115" s="53"/>
      <c r="E115" s="72"/>
      <c r="F115" s="59"/>
      <c r="G115" s="59"/>
      <c r="H115" s="59"/>
      <c r="I115" s="59"/>
      <c r="J115" s="59"/>
      <c r="K115" s="59"/>
      <c r="L115" s="59"/>
      <c r="M115" s="59"/>
      <c r="N115" s="71"/>
      <c r="O115" s="53"/>
      <c r="P115" s="59"/>
      <c r="Q115" s="72"/>
      <c r="R115" s="50"/>
    </row>
    <row r="116" spans="1:18" x14ac:dyDescent="0.25">
      <c r="A116" s="50"/>
      <c r="B116" s="51"/>
      <c r="C116" s="52"/>
      <c r="D116" s="53"/>
      <c r="E116" s="72"/>
      <c r="F116" s="59"/>
      <c r="G116" s="59"/>
      <c r="H116" s="59"/>
      <c r="I116" s="59"/>
      <c r="J116" s="59"/>
      <c r="K116" s="59"/>
      <c r="L116" s="59"/>
      <c r="M116" s="59"/>
      <c r="N116" s="71"/>
      <c r="O116" s="53"/>
      <c r="P116" s="59"/>
      <c r="Q116" s="72"/>
      <c r="R116" s="50"/>
    </row>
    <row r="117" spans="1:18" x14ac:dyDescent="0.25">
      <c r="A117" s="50"/>
      <c r="B117" s="51"/>
      <c r="C117" s="52"/>
      <c r="D117" s="53"/>
      <c r="E117" s="72"/>
      <c r="F117" s="59"/>
      <c r="G117" s="59"/>
      <c r="H117" s="59"/>
      <c r="I117" s="59"/>
      <c r="J117" s="59"/>
      <c r="K117" s="59"/>
      <c r="L117" s="59"/>
      <c r="M117" s="59"/>
      <c r="N117" s="71"/>
      <c r="O117" s="53"/>
      <c r="P117" s="59"/>
      <c r="Q117" s="72"/>
      <c r="R117" s="50"/>
    </row>
    <row r="118" spans="1:18" x14ac:dyDescent="0.25">
      <c r="A118" s="50"/>
      <c r="B118" s="51"/>
      <c r="C118" s="52"/>
      <c r="D118" s="53"/>
      <c r="E118" s="72"/>
      <c r="F118" s="59"/>
      <c r="G118" s="59"/>
      <c r="H118" s="59"/>
      <c r="I118" s="59"/>
      <c r="J118" s="59"/>
      <c r="K118" s="59"/>
      <c r="L118" s="59"/>
      <c r="M118" s="59"/>
      <c r="N118" s="71"/>
      <c r="O118" s="53"/>
      <c r="P118" s="59"/>
      <c r="Q118" s="72"/>
      <c r="R118" s="50"/>
    </row>
    <row r="119" spans="1:18" x14ac:dyDescent="0.25">
      <c r="A119" s="50"/>
      <c r="B119" s="51"/>
      <c r="C119" s="52"/>
      <c r="D119" s="53"/>
      <c r="E119" s="72"/>
      <c r="F119" s="59"/>
      <c r="G119" s="59"/>
      <c r="H119" s="59"/>
      <c r="I119" s="59"/>
      <c r="J119" s="59"/>
      <c r="K119" s="59"/>
      <c r="L119" s="59"/>
      <c r="M119" s="59"/>
      <c r="N119" s="71"/>
      <c r="O119" s="53"/>
      <c r="P119" s="59"/>
      <c r="Q119" s="72"/>
      <c r="R119" s="50"/>
    </row>
    <row r="120" spans="1:18" x14ac:dyDescent="0.25">
      <c r="A120" s="50"/>
      <c r="B120" s="51"/>
      <c r="C120" s="52"/>
      <c r="D120" s="53"/>
      <c r="E120" s="72"/>
      <c r="F120" s="59"/>
      <c r="G120" s="59"/>
      <c r="H120" s="59"/>
      <c r="I120" s="59"/>
      <c r="J120" s="59"/>
      <c r="K120" s="59"/>
      <c r="L120" s="59"/>
      <c r="M120" s="59"/>
      <c r="N120" s="71"/>
      <c r="O120" s="53"/>
      <c r="P120" s="59"/>
      <c r="Q120" s="72"/>
      <c r="R120" s="50"/>
    </row>
    <row r="121" spans="1:18" x14ac:dyDescent="0.25">
      <c r="A121" s="50"/>
      <c r="B121" s="51"/>
      <c r="C121" s="52"/>
      <c r="D121" s="53"/>
      <c r="E121" s="72"/>
      <c r="F121" s="59"/>
      <c r="G121" s="59"/>
      <c r="H121" s="59"/>
      <c r="I121" s="59"/>
      <c r="J121" s="59"/>
      <c r="K121" s="59"/>
      <c r="L121" s="59"/>
      <c r="M121" s="59"/>
      <c r="N121" s="71"/>
      <c r="O121" s="53"/>
      <c r="P121" s="59"/>
      <c r="Q121" s="72"/>
      <c r="R121" s="50"/>
    </row>
    <row r="122" spans="1:18" x14ac:dyDescent="0.25">
      <c r="A122" s="50"/>
      <c r="B122" s="51"/>
      <c r="C122" s="52"/>
      <c r="D122" s="53"/>
      <c r="E122" s="72"/>
      <c r="F122" s="59"/>
      <c r="G122" s="59"/>
      <c r="H122" s="59"/>
      <c r="I122" s="59"/>
      <c r="J122" s="59"/>
      <c r="K122" s="59"/>
      <c r="L122" s="59"/>
      <c r="M122" s="59"/>
      <c r="N122" s="71"/>
      <c r="O122" s="53"/>
      <c r="P122" s="59"/>
      <c r="Q122" s="72"/>
      <c r="R122" s="50"/>
    </row>
    <row r="123" spans="1:18" x14ac:dyDescent="0.25">
      <c r="A123" s="50"/>
      <c r="B123" s="51"/>
      <c r="C123" s="52"/>
      <c r="D123" s="53"/>
      <c r="E123" s="72"/>
      <c r="F123" s="59"/>
      <c r="G123" s="59"/>
      <c r="H123" s="59"/>
      <c r="I123" s="59"/>
      <c r="J123" s="59"/>
      <c r="K123" s="59"/>
      <c r="L123" s="59"/>
      <c r="M123" s="59"/>
      <c r="N123" s="71"/>
      <c r="O123" s="53"/>
      <c r="P123" s="59"/>
      <c r="Q123" s="72"/>
      <c r="R123" s="50"/>
    </row>
    <row r="124" spans="1:18" x14ac:dyDescent="0.25">
      <c r="A124" s="50"/>
      <c r="B124" s="51"/>
      <c r="C124" s="52"/>
      <c r="D124" s="53"/>
      <c r="E124" s="72"/>
      <c r="F124" s="59"/>
      <c r="G124" s="59"/>
      <c r="H124" s="59"/>
      <c r="I124" s="59"/>
      <c r="J124" s="59"/>
      <c r="K124" s="59"/>
      <c r="L124" s="59"/>
      <c r="M124" s="59"/>
      <c r="N124" s="71"/>
      <c r="O124" s="53"/>
      <c r="P124" s="59"/>
      <c r="Q124" s="72"/>
      <c r="R124" s="50"/>
    </row>
    <row r="125" spans="1:18" x14ac:dyDescent="0.25">
      <c r="A125" s="50"/>
      <c r="B125" s="51"/>
      <c r="C125" s="52"/>
      <c r="D125" s="53"/>
      <c r="E125" s="72"/>
      <c r="F125" s="59"/>
      <c r="G125" s="59"/>
      <c r="H125" s="59"/>
      <c r="I125" s="59"/>
      <c r="J125" s="59"/>
      <c r="K125" s="59"/>
      <c r="L125" s="59"/>
      <c r="M125" s="59"/>
      <c r="N125" s="71"/>
      <c r="O125" s="53"/>
      <c r="P125" s="59"/>
      <c r="Q125" s="72"/>
      <c r="R125" s="50"/>
    </row>
    <row r="126" spans="1:18" x14ac:dyDescent="0.25">
      <c r="A126" s="50"/>
      <c r="B126" s="51"/>
      <c r="C126" s="52"/>
      <c r="D126" s="53"/>
      <c r="E126" s="72"/>
      <c r="F126" s="59"/>
      <c r="G126" s="59"/>
      <c r="H126" s="59"/>
      <c r="I126" s="59"/>
      <c r="J126" s="59"/>
      <c r="K126" s="59"/>
      <c r="L126" s="59"/>
      <c r="M126" s="59"/>
      <c r="N126" s="71"/>
      <c r="O126" s="53"/>
      <c r="P126" s="59"/>
      <c r="Q126" s="72"/>
      <c r="R126" s="50"/>
    </row>
    <row r="127" spans="1:18" x14ac:dyDescent="0.25">
      <c r="A127" s="50"/>
      <c r="B127" s="51"/>
      <c r="C127" s="52"/>
      <c r="D127" s="53"/>
      <c r="E127" s="72"/>
      <c r="F127" s="59"/>
      <c r="G127" s="59"/>
      <c r="H127" s="59"/>
      <c r="I127" s="59"/>
      <c r="J127" s="59"/>
      <c r="K127" s="59"/>
      <c r="L127" s="59"/>
      <c r="M127" s="59"/>
      <c r="N127" s="71"/>
      <c r="O127" s="53"/>
      <c r="P127" s="59"/>
      <c r="Q127" s="72"/>
      <c r="R127" s="50"/>
    </row>
    <row r="128" spans="1:18" x14ac:dyDescent="0.25">
      <c r="A128" s="50"/>
      <c r="B128" s="51"/>
      <c r="C128" s="52"/>
      <c r="D128" s="53"/>
      <c r="E128" s="72"/>
      <c r="F128" s="59"/>
      <c r="G128" s="59"/>
      <c r="H128" s="59"/>
      <c r="I128" s="59"/>
      <c r="J128" s="59"/>
      <c r="K128" s="59"/>
      <c r="L128" s="59"/>
      <c r="M128" s="59"/>
      <c r="N128" s="71"/>
      <c r="O128" s="53"/>
      <c r="P128" s="59"/>
      <c r="Q128" s="72"/>
      <c r="R128" s="50"/>
    </row>
    <row r="129" spans="1:18" x14ac:dyDescent="0.25">
      <c r="A129" s="50"/>
      <c r="B129" s="51"/>
      <c r="C129" s="52"/>
      <c r="D129" s="53"/>
      <c r="E129" s="72"/>
      <c r="F129" s="59"/>
      <c r="G129" s="59"/>
      <c r="H129" s="59"/>
      <c r="I129" s="59"/>
      <c r="J129" s="59"/>
      <c r="K129" s="59"/>
      <c r="L129" s="59"/>
      <c r="M129" s="59"/>
      <c r="N129" s="71"/>
      <c r="O129" s="53"/>
      <c r="P129" s="59"/>
      <c r="Q129" s="72"/>
      <c r="R129" s="50"/>
    </row>
    <row r="130" spans="1:18" x14ac:dyDescent="0.25">
      <c r="A130" s="50"/>
      <c r="B130" s="51"/>
      <c r="C130" s="52"/>
      <c r="D130" s="53"/>
      <c r="E130" s="72"/>
      <c r="F130" s="59"/>
      <c r="G130" s="59"/>
      <c r="H130" s="59"/>
      <c r="I130" s="59"/>
      <c r="J130" s="59"/>
      <c r="K130" s="59"/>
      <c r="L130" s="59"/>
      <c r="M130" s="59"/>
      <c r="N130" s="71"/>
      <c r="O130" s="53"/>
      <c r="P130" s="59"/>
      <c r="Q130" s="72"/>
      <c r="R130" s="50"/>
    </row>
    <row r="131" spans="1:18" x14ac:dyDescent="0.25">
      <c r="A131" s="50"/>
      <c r="B131" s="51"/>
      <c r="C131" s="52"/>
      <c r="D131" s="53"/>
      <c r="E131" s="72"/>
      <c r="F131" s="59"/>
      <c r="G131" s="59"/>
      <c r="H131" s="59"/>
      <c r="I131" s="59"/>
      <c r="J131" s="59"/>
      <c r="K131" s="59"/>
      <c r="L131" s="59"/>
      <c r="M131" s="59"/>
      <c r="N131" s="71"/>
      <c r="O131" s="53"/>
      <c r="P131" s="59"/>
      <c r="Q131" s="72"/>
      <c r="R131" s="50"/>
    </row>
    <row r="132" spans="1:18" x14ac:dyDescent="0.25">
      <c r="A132" s="50"/>
      <c r="B132" s="51"/>
      <c r="C132" s="52"/>
      <c r="D132" s="53"/>
      <c r="E132" s="72"/>
      <c r="F132" s="59"/>
      <c r="G132" s="59"/>
      <c r="H132" s="59"/>
      <c r="I132" s="59"/>
      <c r="J132" s="59"/>
      <c r="K132" s="59"/>
      <c r="L132" s="59"/>
      <c r="M132" s="59"/>
      <c r="N132" s="71"/>
      <c r="O132" s="53"/>
      <c r="P132" s="59"/>
      <c r="Q132" s="72"/>
      <c r="R132" s="50"/>
    </row>
    <row r="133" spans="1:18" x14ac:dyDescent="0.25">
      <c r="A133" s="50"/>
      <c r="B133" s="51"/>
      <c r="C133" s="52"/>
      <c r="D133" s="53"/>
      <c r="E133" s="72"/>
      <c r="F133" s="59"/>
      <c r="G133" s="59"/>
      <c r="H133" s="59"/>
      <c r="I133" s="59"/>
      <c r="J133" s="59"/>
      <c r="K133" s="59"/>
      <c r="L133" s="59"/>
      <c r="M133" s="59"/>
      <c r="N133" s="71"/>
      <c r="O133" s="53"/>
      <c r="P133" s="59"/>
      <c r="Q133" s="72"/>
      <c r="R133" s="50"/>
    </row>
    <row r="134" spans="1:18" x14ac:dyDescent="0.25">
      <c r="A134" s="50"/>
      <c r="B134" s="51"/>
      <c r="C134" s="52"/>
      <c r="D134" s="53"/>
      <c r="E134" s="72"/>
      <c r="F134" s="59"/>
      <c r="G134" s="59"/>
      <c r="H134" s="59"/>
      <c r="I134" s="59"/>
      <c r="J134" s="59"/>
      <c r="K134" s="59"/>
      <c r="L134" s="59"/>
      <c r="M134" s="59"/>
      <c r="N134" s="71"/>
      <c r="O134" s="53"/>
      <c r="P134" s="59"/>
      <c r="Q134" s="72"/>
      <c r="R134" s="50"/>
    </row>
    <row r="135" spans="1:18" x14ac:dyDescent="0.25">
      <c r="A135" s="50"/>
      <c r="B135" s="51"/>
      <c r="C135" s="52"/>
      <c r="D135" s="53"/>
      <c r="E135" s="72"/>
      <c r="F135" s="59"/>
      <c r="G135" s="59"/>
      <c r="H135" s="59"/>
      <c r="I135" s="59"/>
      <c r="J135" s="59"/>
      <c r="K135" s="59"/>
      <c r="L135" s="59"/>
      <c r="M135" s="59"/>
      <c r="N135" s="71"/>
      <c r="O135" s="53"/>
      <c r="P135" s="59"/>
      <c r="Q135" s="72"/>
      <c r="R135" s="50"/>
    </row>
    <row r="136" spans="1:18" x14ac:dyDescent="0.25">
      <c r="A136" s="50"/>
      <c r="B136" s="51"/>
      <c r="C136" s="52"/>
      <c r="D136" s="53"/>
      <c r="E136" s="72"/>
      <c r="F136" s="59"/>
      <c r="G136" s="59"/>
      <c r="H136" s="59"/>
      <c r="I136" s="59"/>
      <c r="J136" s="59"/>
      <c r="K136" s="59"/>
      <c r="L136" s="59"/>
      <c r="M136" s="59"/>
      <c r="N136" s="71"/>
      <c r="O136" s="53"/>
      <c r="P136" s="59"/>
      <c r="Q136" s="72"/>
      <c r="R136" s="50"/>
    </row>
    <row r="137" spans="1:18" x14ac:dyDescent="0.25">
      <c r="A137" s="50"/>
      <c r="B137" s="51"/>
      <c r="C137" s="52"/>
      <c r="D137" s="53"/>
      <c r="E137" s="72"/>
      <c r="F137" s="59"/>
      <c r="G137" s="59"/>
      <c r="H137" s="59"/>
      <c r="I137" s="59"/>
      <c r="J137" s="59"/>
      <c r="K137" s="59"/>
      <c r="L137" s="59"/>
      <c r="M137" s="59"/>
      <c r="N137" s="71"/>
      <c r="O137" s="53"/>
      <c r="P137" s="59"/>
      <c r="Q137" s="72"/>
      <c r="R137" s="50"/>
    </row>
    <row r="138" spans="1:18" x14ac:dyDescent="0.25">
      <c r="A138" s="50"/>
      <c r="B138" s="51"/>
      <c r="C138" s="52"/>
      <c r="D138" s="53"/>
      <c r="E138" s="72"/>
      <c r="F138" s="59"/>
      <c r="G138" s="59"/>
      <c r="H138" s="59"/>
      <c r="I138" s="59"/>
      <c r="J138" s="59"/>
      <c r="K138" s="59"/>
      <c r="L138" s="59"/>
      <c r="M138" s="59"/>
      <c r="N138" s="71"/>
      <c r="O138" s="53"/>
      <c r="P138" s="59"/>
      <c r="Q138" s="72"/>
      <c r="R138" s="50"/>
    </row>
    <row r="139" spans="1:18" x14ac:dyDescent="0.25">
      <c r="A139" s="50"/>
      <c r="B139" s="51"/>
      <c r="C139" s="52"/>
      <c r="D139" s="53"/>
      <c r="E139" s="72"/>
      <c r="F139" s="59"/>
      <c r="G139" s="59"/>
      <c r="H139" s="59"/>
      <c r="I139" s="59"/>
      <c r="J139" s="59"/>
      <c r="K139" s="59"/>
      <c r="L139" s="59"/>
      <c r="M139" s="59"/>
      <c r="N139" s="71"/>
      <c r="O139" s="53"/>
      <c r="P139" s="59"/>
      <c r="Q139" s="72"/>
      <c r="R139" s="50"/>
    </row>
    <row r="140" spans="1:18" x14ac:dyDescent="0.25">
      <c r="A140" s="50"/>
      <c r="B140" s="51"/>
      <c r="C140" s="52"/>
      <c r="D140" s="53"/>
      <c r="E140" s="72"/>
      <c r="F140" s="59"/>
      <c r="G140" s="59"/>
      <c r="H140" s="59"/>
      <c r="I140" s="59"/>
      <c r="J140" s="59"/>
      <c r="K140" s="59"/>
      <c r="L140" s="59"/>
      <c r="M140" s="59"/>
      <c r="N140" s="71"/>
      <c r="O140" s="53"/>
      <c r="P140" s="59"/>
      <c r="Q140" s="72"/>
      <c r="R140" s="50"/>
    </row>
    <row r="141" spans="1:18" x14ac:dyDescent="0.25">
      <c r="A141" s="50"/>
      <c r="B141" s="51"/>
      <c r="C141" s="52"/>
      <c r="D141" s="53"/>
      <c r="E141" s="72"/>
      <c r="F141" s="59"/>
      <c r="G141" s="59"/>
      <c r="H141" s="59"/>
      <c r="I141" s="59"/>
      <c r="J141" s="59"/>
      <c r="K141" s="59"/>
      <c r="L141" s="59"/>
      <c r="M141" s="59"/>
      <c r="N141" s="71"/>
      <c r="O141" s="53"/>
      <c r="P141" s="59"/>
      <c r="Q141" s="72"/>
      <c r="R141" s="50"/>
    </row>
    <row r="142" spans="1:18" x14ac:dyDescent="0.25">
      <c r="A142" s="50"/>
      <c r="B142" s="51"/>
      <c r="C142" s="52"/>
      <c r="D142" s="53"/>
      <c r="E142" s="72"/>
      <c r="F142" s="59"/>
      <c r="G142" s="59"/>
      <c r="H142" s="59"/>
      <c r="I142" s="59"/>
      <c r="J142" s="59"/>
      <c r="K142" s="59"/>
      <c r="L142" s="59"/>
      <c r="M142" s="59"/>
      <c r="N142" s="71"/>
      <c r="O142" s="53"/>
      <c r="P142" s="59"/>
      <c r="Q142" s="72"/>
      <c r="R142" s="50"/>
    </row>
    <row r="143" spans="1:18" x14ac:dyDescent="0.25">
      <c r="A143" s="50"/>
      <c r="B143" s="51"/>
      <c r="C143" s="52"/>
      <c r="D143" s="53"/>
      <c r="E143" s="72"/>
      <c r="F143" s="59"/>
      <c r="G143" s="59"/>
      <c r="H143" s="59"/>
      <c r="I143" s="59"/>
      <c r="J143" s="59"/>
      <c r="K143" s="59"/>
      <c r="L143" s="59"/>
      <c r="M143" s="59"/>
      <c r="N143" s="71"/>
      <c r="O143" s="53"/>
      <c r="P143" s="59"/>
      <c r="Q143" s="72"/>
      <c r="R143" s="50"/>
    </row>
    <row r="144" spans="1:18" x14ac:dyDescent="0.25">
      <c r="A144" s="50"/>
      <c r="B144" s="51"/>
      <c r="C144" s="52"/>
      <c r="D144" s="53"/>
      <c r="E144" s="72"/>
      <c r="F144" s="59"/>
      <c r="G144" s="59"/>
      <c r="H144" s="59"/>
      <c r="I144" s="59"/>
      <c r="J144" s="59"/>
      <c r="K144" s="59"/>
      <c r="L144" s="59"/>
      <c r="M144" s="59"/>
      <c r="N144" s="71"/>
      <c r="O144" s="53"/>
      <c r="P144" s="59"/>
      <c r="Q144" s="72"/>
      <c r="R144" s="50"/>
    </row>
    <row r="145" spans="1:18" x14ac:dyDescent="0.25">
      <c r="A145" s="50"/>
      <c r="B145" s="51"/>
      <c r="C145" s="52"/>
      <c r="D145" s="53"/>
      <c r="E145" s="72"/>
      <c r="F145" s="59"/>
      <c r="G145" s="59"/>
      <c r="H145" s="59"/>
      <c r="I145" s="59"/>
      <c r="J145" s="59"/>
      <c r="K145" s="59"/>
      <c r="L145" s="59"/>
      <c r="M145" s="59"/>
      <c r="N145" s="71"/>
      <c r="O145" s="53"/>
      <c r="P145" s="59"/>
      <c r="Q145" s="72"/>
      <c r="R145" s="50"/>
    </row>
    <row r="146" spans="1:18" x14ac:dyDescent="0.25">
      <c r="A146" s="50"/>
      <c r="B146" s="51"/>
      <c r="C146" s="52"/>
      <c r="D146" s="53"/>
      <c r="E146" s="72"/>
      <c r="F146" s="59"/>
      <c r="G146" s="59"/>
      <c r="H146" s="59"/>
      <c r="I146" s="59"/>
      <c r="J146" s="59"/>
      <c r="K146" s="59"/>
      <c r="L146" s="59"/>
      <c r="M146" s="59"/>
      <c r="N146" s="71"/>
      <c r="O146" s="53"/>
      <c r="P146" s="59"/>
      <c r="Q146" s="72"/>
      <c r="R146" s="50"/>
    </row>
    <row r="147" spans="1:18" x14ac:dyDescent="0.25">
      <c r="A147" s="50"/>
      <c r="B147" s="51"/>
      <c r="C147" s="52"/>
      <c r="D147" s="53"/>
      <c r="E147" s="72"/>
      <c r="F147" s="59"/>
      <c r="G147" s="59"/>
      <c r="H147" s="59"/>
      <c r="I147" s="59"/>
      <c r="J147" s="59"/>
      <c r="K147" s="59"/>
      <c r="L147" s="59"/>
      <c r="M147" s="59"/>
      <c r="N147" s="71"/>
      <c r="O147" s="53"/>
      <c r="P147" s="59"/>
      <c r="Q147" s="72"/>
      <c r="R147" s="50"/>
    </row>
    <row r="148" spans="1:18" x14ac:dyDescent="0.25">
      <c r="A148" s="50"/>
      <c r="B148" s="51"/>
      <c r="C148" s="52"/>
      <c r="D148" s="53"/>
      <c r="E148" s="72"/>
      <c r="F148" s="59"/>
      <c r="G148" s="59"/>
      <c r="H148" s="59"/>
      <c r="I148" s="59"/>
      <c r="J148" s="59"/>
      <c r="K148" s="59"/>
      <c r="L148" s="59"/>
      <c r="M148" s="59"/>
      <c r="N148" s="71"/>
      <c r="O148" s="53"/>
      <c r="P148" s="59"/>
      <c r="Q148" s="72"/>
      <c r="R148" s="50"/>
    </row>
    <row r="149" spans="1:18" x14ac:dyDescent="0.25">
      <c r="A149" s="50"/>
      <c r="B149" s="51"/>
      <c r="C149" s="52"/>
      <c r="D149" s="53"/>
      <c r="E149" s="72"/>
      <c r="F149" s="59"/>
      <c r="G149" s="59"/>
      <c r="H149" s="59"/>
      <c r="I149" s="59"/>
      <c r="J149" s="59"/>
      <c r="K149" s="59"/>
      <c r="L149" s="59"/>
      <c r="M149" s="59"/>
      <c r="N149" s="71"/>
      <c r="O149" s="53"/>
      <c r="P149" s="59"/>
      <c r="Q149" s="72"/>
      <c r="R149" s="50"/>
    </row>
    <row r="150" spans="1:18" x14ac:dyDescent="0.25">
      <c r="A150" s="50"/>
      <c r="B150" s="51"/>
      <c r="C150" s="52"/>
      <c r="D150" s="53"/>
      <c r="E150" s="72"/>
      <c r="F150" s="59"/>
      <c r="G150" s="59"/>
      <c r="H150" s="59"/>
      <c r="I150" s="59"/>
      <c r="J150" s="59"/>
      <c r="K150" s="59"/>
      <c r="L150" s="59"/>
      <c r="M150" s="59"/>
      <c r="N150" s="71"/>
      <c r="O150" s="53"/>
      <c r="P150" s="59"/>
      <c r="Q150" s="72"/>
      <c r="R150" s="50"/>
    </row>
    <row r="151" spans="1:18" x14ac:dyDescent="0.25">
      <c r="A151" s="50"/>
      <c r="B151" s="51"/>
      <c r="C151" s="52"/>
      <c r="D151" s="53"/>
      <c r="E151" s="72"/>
      <c r="F151" s="59"/>
      <c r="G151" s="59"/>
      <c r="H151" s="59"/>
      <c r="I151" s="59"/>
      <c r="J151" s="59"/>
      <c r="K151" s="59"/>
      <c r="L151" s="59"/>
      <c r="M151" s="59"/>
      <c r="N151" s="71"/>
      <c r="O151" s="53"/>
      <c r="P151" s="59"/>
      <c r="Q151" s="72"/>
      <c r="R151" s="50"/>
    </row>
    <row r="152" spans="1:18" x14ac:dyDescent="0.25">
      <c r="A152" s="50"/>
      <c r="B152" s="51"/>
      <c r="C152" s="52"/>
      <c r="D152" s="53"/>
      <c r="E152" s="72"/>
      <c r="F152" s="59"/>
      <c r="G152" s="59"/>
      <c r="H152" s="59"/>
      <c r="I152" s="59"/>
      <c r="J152" s="59"/>
      <c r="K152" s="59"/>
      <c r="L152" s="59"/>
      <c r="M152" s="59"/>
      <c r="N152" s="71"/>
      <c r="O152" s="53"/>
      <c r="P152" s="59"/>
      <c r="Q152" s="72"/>
      <c r="R152" s="50"/>
    </row>
    <row r="153" spans="1:18" x14ac:dyDescent="0.25">
      <c r="A153" s="50"/>
      <c r="B153" s="51"/>
      <c r="C153" s="52"/>
      <c r="D153" s="53"/>
      <c r="E153" s="72"/>
      <c r="F153" s="59"/>
      <c r="G153" s="59"/>
      <c r="H153" s="59"/>
      <c r="I153" s="59"/>
      <c r="J153" s="59"/>
      <c r="K153" s="59"/>
      <c r="L153" s="59"/>
      <c r="M153" s="59"/>
      <c r="N153" s="71"/>
      <c r="O153" s="53"/>
      <c r="P153" s="59"/>
      <c r="Q153" s="72"/>
      <c r="R153" s="50"/>
    </row>
    <row r="154" spans="1:18" x14ac:dyDescent="0.25">
      <c r="A154" s="50"/>
      <c r="B154" s="51"/>
      <c r="C154" s="52"/>
      <c r="D154" s="53"/>
      <c r="E154" s="72"/>
      <c r="F154" s="59"/>
      <c r="G154" s="59"/>
      <c r="H154" s="59"/>
      <c r="I154" s="59"/>
      <c r="J154" s="59"/>
      <c r="K154" s="59"/>
      <c r="L154" s="59"/>
      <c r="M154" s="59"/>
      <c r="N154" s="71"/>
      <c r="O154" s="53"/>
      <c r="P154" s="59"/>
      <c r="Q154" s="72"/>
      <c r="R154" s="50"/>
    </row>
    <row r="155" spans="1:18" x14ac:dyDescent="0.25">
      <c r="A155" s="50"/>
      <c r="B155" s="51"/>
      <c r="C155" s="52"/>
      <c r="D155" s="53"/>
      <c r="E155" s="72"/>
      <c r="F155" s="59"/>
      <c r="G155" s="59"/>
      <c r="H155" s="59"/>
      <c r="I155" s="59"/>
      <c r="J155" s="59"/>
      <c r="K155" s="59"/>
      <c r="L155" s="59"/>
      <c r="M155" s="59"/>
      <c r="N155" s="71"/>
      <c r="O155" s="53"/>
      <c r="P155" s="59"/>
      <c r="Q155" s="72"/>
      <c r="R155" s="50"/>
    </row>
    <row r="156" spans="1:18" x14ac:dyDescent="0.25">
      <c r="A156" s="50"/>
      <c r="B156" s="51"/>
      <c r="C156" s="52"/>
      <c r="D156" s="53"/>
      <c r="E156" s="72"/>
      <c r="F156" s="59"/>
      <c r="G156" s="59"/>
      <c r="H156" s="59"/>
      <c r="I156" s="59"/>
      <c r="J156" s="59"/>
      <c r="K156" s="59"/>
      <c r="L156" s="59"/>
      <c r="M156" s="59"/>
      <c r="N156" s="71"/>
      <c r="O156" s="53"/>
      <c r="P156" s="59"/>
      <c r="Q156" s="72"/>
      <c r="R156" s="50"/>
    </row>
    <row r="157" spans="1:18" x14ac:dyDescent="0.25">
      <c r="A157" s="50"/>
      <c r="B157" s="51"/>
      <c r="C157" s="52"/>
      <c r="D157" s="53"/>
      <c r="E157" s="72"/>
      <c r="F157" s="59"/>
      <c r="G157" s="59"/>
      <c r="H157" s="59"/>
      <c r="I157" s="59"/>
      <c r="J157" s="59"/>
      <c r="K157" s="59"/>
      <c r="L157" s="59"/>
      <c r="M157" s="59"/>
      <c r="N157" s="71"/>
      <c r="O157" s="53"/>
      <c r="P157" s="59"/>
      <c r="Q157" s="72"/>
      <c r="R157" s="50"/>
    </row>
    <row r="158" spans="1:18" x14ac:dyDescent="0.25">
      <c r="A158" s="50"/>
      <c r="B158" s="51"/>
      <c r="C158" s="52"/>
      <c r="D158" s="53"/>
      <c r="E158" s="72"/>
      <c r="F158" s="59"/>
      <c r="G158" s="59"/>
      <c r="H158" s="59"/>
      <c r="I158" s="59"/>
      <c r="J158" s="59"/>
      <c r="K158" s="59"/>
      <c r="L158" s="59"/>
      <c r="M158" s="59"/>
      <c r="N158" s="71"/>
      <c r="O158" s="53"/>
      <c r="P158" s="59"/>
      <c r="Q158" s="72"/>
      <c r="R158" s="50"/>
    </row>
    <row r="159" spans="1:18" x14ac:dyDescent="0.25">
      <c r="A159" s="50"/>
      <c r="B159" s="51"/>
      <c r="C159" s="52"/>
      <c r="D159" s="53"/>
      <c r="E159" s="72"/>
      <c r="F159" s="59"/>
      <c r="G159" s="59"/>
      <c r="H159" s="59"/>
      <c r="I159" s="59"/>
      <c r="J159" s="59"/>
      <c r="K159" s="59"/>
      <c r="L159" s="59"/>
      <c r="M159" s="59"/>
      <c r="N159" s="71"/>
      <c r="O159" s="53"/>
      <c r="P159" s="59"/>
      <c r="Q159" s="72"/>
      <c r="R159" s="50"/>
    </row>
    <row r="160" spans="1:18" x14ac:dyDescent="0.25">
      <c r="A160" s="50"/>
      <c r="B160" s="51"/>
      <c r="C160" s="52"/>
      <c r="D160" s="53"/>
      <c r="E160" s="72"/>
      <c r="F160" s="59"/>
      <c r="G160" s="59"/>
      <c r="H160" s="59"/>
      <c r="I160" s="59"/>
      <c r="J160" s="59"/>
      <c r="K160" s="59"/>
      <c r="L160" s="59"/>
      <c r="M160" s="59"/>
      <c r="N160" s="71"/>
      <c r="O160" s="53"/>
      <c r="P160" s="59"/>
      <c r="Q160" s="72"/>
      <c r="R160" s="50"/>
    </row>
    <row r="161" spans="1:18" x14ac:dyDescent="0.25">
      <c r="A161" s="50"/>
      <c r="B161" s="51"/>
      <c r="C161" s="52"/>
      <c r="D161" s="53"/>
      <c r="E161" s="72"/>
      <c r="F161" s="59"/>
      <c r="G161" s="59"/>
      <c r="H161" s="59"/>
      <c r="I161" s="59"/>
      <c r="J161" s="59"/>
      <c r="K161" s="59"/>
      <c r="L161" s="59"/>
      <c r="M161" s="59"/>
      <c r="N161" s="71"/>
      <c r="O161" s="53"/>
      <c r="P161" s="59"/>
      <c r="Q161" s="72"/>
      <c r="R161" s="50"/>
    </row>
    <row r="162" spans="1:18" x14ac:dyDescent="0.25">
      <c r="A162" s="50"/>
      <c r="B162" s="51"/>
      <c r="C162" s="52"/>
      <c r="D162" s="53"/>
      <c r="E162" s="72"/>
      <c r="F162" s="59"/>
      <c r="G162" s="59"/>
      <c r="H162" s="59"/>
      <c r="I162" s="59"/>
      <c r="J162" s="59"/>
      <c r="K162" s="59"/>
      <c r="L162" s="59"/>
      <c r="M162" s="59"/>
      <c r="N162" s="71"/>
      <c r="O162" s="53"/>
      <c r="P162" s="59"/>
      <c r="Q162" s="72"/>
      <c r="R162" s="50"/>
    </row>
    <row r="163" spans="1:18" x14ac:dyDescent="0.25">
      <c r="A163" s="50"/>
      <c r="B163" s="51"/>
      <c r="C163" s="52"/>
      <c r="D163" s="53"/>
      <c r="E163" s="72"/>
      <c r="F163" s="59"/>
      <c r="G163" s="59"/>
      <c r="H163" s="59"/>
      <c r="I163" s="59"/>
      <c r="J163" s="59"/>
      <c r="K163" s="59"/>
      <c r="L163" s="59"/>
      <c r="M163" s="59"/>
      <c r="N163" s="71"/>
      <c r="O163" s="53"/>
      <c r="P163" s="59"/>
      <c r="Q163" s="72"/>
      <c r="R163" s="50"/>
    </row>
    <row r="164" spans="1:18" x14ac:dyDescent="0.25">
      <c r="A164" s="50"/>
      <c r="B164" s="51"/>
      <c r="C164" s="52"/>
      <c r="D164" s="53"/>
      <c r="E164" s="72"/>
      <c r="F164" s="59"/>
      <c r="G164" s="59"/>
      <c r="H164" s="59"/>
      <c r="I164" s="59"/>
      <c r="J164" s="59"/>
      <c r="K164" s="59"/>
      <c r="L164" s="59"/>
      <c r="M164" s="59"/>
      <c r="N164" s="71"/>
      <c r="O164" s="53"/>
      <c r="P164" s="59"/>
      <c r="Q164" s="72"/>
      <c r="R164" s="50"/>
    </row>
    <row r="165" spans="1:18" x14ac:dyDescent="0.25">
      <c r="A165" s="50"/>
      <c r="B165" s="51"/>
      <c r="C165" s="52"/>
      <c r="D165" s="53"/>
      <c r="E165" s="72"/>
      <c r="F165" s="59"/>
      <c r="G165" s="59"/>
      <c r="H165" s="59"/>
      <c r="I165" s="59"/>
      <c r="J165" s="59"/>
      <c r="K165" s="59"/>
      <c r="L165" s="59"/>
      <c r="M165" s="59"/>
      <c r="N165" s="71"/>
      <c r="O165" s="53"/>
      <c r="P165" s="59"/>
      <c r="Q165" s="72"/>
      <c r="R165" s="50"/>
    </row>
    <row r="166" spans="1:18" x14ac:dyDescent="0.25">
      <c r="A166" s="50"/>
      <c r="B166" s="51"/>
      <c r="C166" s="52"/>
      <c r="D166" s="53"/>
      <c r="E166" s="72"/>
      <c r="F166" s="59"/>
      <c r="G166" s="59"/>
      <c r="H166" s="59"/>
      <c r="I166" s="59"/>
      <c r="J166" s="59"/>
      <c r="K166" s="59"/>
      <c r="L166" s="59"/>
      <c r="M166" s="59"/>
      <c r="N166" s="71"/>
      <c r="O166" s="53"/>
      <c r="P166" s="59"/>
      <c r="Q166" s="72"/>
      <c r="R166" s="50"/>
    </row>
    <row r="167" spans="1:18" x14ac:dyDescent="0.25">
      <c r="A167" s="50"/>
      <c r="B167" s="51"/>
      <c r="C167" s="52"/>
      <c r="D167" s="53"/>
      <c r="E167" s="72"/>
      <c r="F167" s="59"/>
      <c r="G167" s="59"/>
      <c r="H167" s="59"/>
      <c r="I167" s="59"/>
      <c r="J167" s="59"/>
      <c r="K167" s="59"/>
      <c r="L167" s="59"/>
      <c r="M167" s="59"/>
      <c r="N167" s="71"/>
      <c r="O167" s="53"/>
      <c r="P167" s="59"/>
      <c r="Q167" s="72"/>
      <c r="R167" s="50"/>
    </row>
    <row r="168" spans="1:18" x14ac:dyDescent="0.25">
      <c r="A168" s="50"/>
      <c r="B168" s="51"/>
      <c r="C168" s="52"/>
      <c r="D168" s="53"/>
      <c r="E168" s="72"/>
      <c r="F168" s="59"/>
      <c r="G168" s="59"/>
      <c r="H168" s="59"/>
      <c r="I168" s="59"/>
      <c r="J168" s="59"/>
      <c r="K168" s="59"/>
      <c r="L168" s="59"/>
      <c r="M168" s="59"/>
      <c r="N168" s="71"/>
      <c r="O168" s="53"/>
      <c r="P168" s="59"/>
      <c r="Q168" s="72"/>
      <c r="R168" s="50"/>
    </row>
    <row r="169" spans="1:18" x14ac:dyDescent="0.25">
      <c r="A169" s="50"/>
      <c r="B169" s="51"/>
      <c r="C169" s="52"/>
      <c r="D169" s="53"/>
      <c r="E169" s="72"/>
      <c r="F169" s="59"/>
      <c r="G169" s="59"/>
      <c r="H169" s="59"/>
      <c r="I169" s="59"/>
      <c r="J169" s="59"/>
      <c r="K169" s="59"/>
      <c r="L169" s="59"/>
      <c r="M169" s="59"/>
      <c r="N169" s="71"/>
      <c r="O169" s="53"/>
      <c r="P169" s="59"/>
      <c r="Q169" s="72"/>
      <c r="R169" s="50"/>
    </row>
    <row r="170" spans="1:18" x14ac:dyDescent="0.25">
      <c r="A170" s="50"/>
      <c r="B170" s="51"/>
      <c r="C170" s="52"/>
      <c r="D170" s="53"/>
      <c r="E170" s="72"/>
      <c r="F170" s="59"/>
      <c r="G170" s="59"/>
      <c r="H170" s="59"/>
      <c r="I170" s="59"/>
      <c r="J170" s="59"/>
      <c r="K170" s="59"/>
      <c r="L170" s="59"/>
      <c r="M170" s="59"/>
      <c r="N170" s="71"/>
      <c r="O170" s="53"/>
      <c r="P170" s="59"/>
      <c r="Q170" s="72"/>
      <c r="R170" s="50"/>
    </row>
    <row r="171" spans="1:18" x14ac:dyDescent="0.25">
      <c r="A171" s="50"/>
      <c r="B171" s="51"/>
      <c r="C171" s="52"/>
      <c r="D171" s="53"/>
      <c r="E171" s="72"/>
      <c r="F171" s="59"/>
      <c r="G171" s="59"/>
      <c r="H171" s="59"/>
      <c r="I171" s="59"/>
      <c r="J171" s="59"/>
      <c r="K171" s="59"/>
      <c r="L171" s="59"/>
      <c r="M171" s="59"/>
      <c r="N171" s="71"/>
      <c r="O171" s="53"/>
      <c r="P171" s="59"/>
      <c r="Q171" s="72"/>
      <c r="R171" s="50"/>
    </row>
    <row r="172" spans="1:18" x14ac:dyDescent="0.25">
      <c r="A172" s="50"/>
      <c r="B172" s="51"/>
      <c r="C172" s="52"/>
      <c r="D172" s="53"/>
      <c r="E172" s="72"/>
      <c r="F172" s="59"/>
      <c r="G172" s="59"/>
      <c r="H172" s="59"/>
      <c r="I172" s="59"/>
      <c r="J172" s="59"/>
      <c r="K172" s="59"/>
      <c r="L172" s="59"/>
      <c r="M172" s="59"/>
      <c r="N172" s="71"/>
      <c r="O172" s="53"/>
      <c r="P172" s="59"/>
      <c r="Q172" s="72"/>
      <c r="R172" s="50"/>
    </row>
    <row r="173" spans="1:18" x14ac:dyDescent="0.25">
      <c r="A173" s="50"/>
      <c r="B173" s="51"/>
      <c r="C173" s="52"/>
      <c r="D173" s="53"/>
      <c r="E173" s="72"/>
      <c r="F173" s="59"/>
      <c r="G173" s="59"/>
      <c r="H173" s="59"/>
      <c r="I173" s="59"/>
      <c r="J173" s="59"/>
      <c r="K173" s="59"/>
      <c r="L173" s="59"/>
      <c r="M173" s="59"/>
      <c r="N173" s="71"/>
      <c r="O173" s="53"/>
      <c r="P173" s="59"/>
      <c r="Q173" s="72"/>
      <c r="R173" s="50"/>
    </row>
    <row r="174" spans="1:18" x14ac:dyDescent="0.25">
      <c r="A174" s="50"/>
      <c r="B174" s="51"/>
      <c r="C174" s="52"/>
      <c r="D174" s="53"/>
      <c r="E174" s="72"/>
      <c r="F174" s="59"/>
      <c r="G174" s="59"/>
      <c r="H174" s="59"/>
      <c r="I174" s="59"/>
      <c r="J174" s="59"/>
      <c r="K174" s="59"/>
      <c r="L174" s="59"/>
      <c r="M174" s="59"/>
      <c r="N174" s="71"/>
      <c r="O174" s="53"/>
      <c r="P174" s="59"/>
      <c r="Q174" s="72"/>
      <c r="R174" s="50"/>
    </row>
    <row r="175" spans="1:18" x14ac:dyDescent="0.25">
      <c r="A175" s="50"/>
      <c r="B175" s="51"/>
      <c r="C175" s="52"/>
      <c r="D175" s="53"/>
      <c r="E175" s="72"/>
      <c r="F175" s="59"/>
      <c r="G175" s="59"/>
      <c r="H175" s="59"/>
      <c r="I175" s="59"/>
      <c r="J175" s="59"/>
      <c r="K175" s="59"/>
      <c r="L175" s="59"/>
      <c r="M175" s="59"/>
      <c r="N175" s="71"/>
      <c r="O175" s="53"/>
      <c r="P175" s="59"/>
      <c r="Q175" s="72"/>
      <c r="R175" s="50"/>
    </row>
    <row r="176" spans="1:18" x14ac:dyDescent="0.25">
      <c r="A176" s="50"/>
      <c r="B176" s="51"/>
      <c r="C176" s="52"/>
      <c r="D176" s="53"/>
      <c r="E176" s="72"/>
      <c r="F176" s="59"/>
      <c r="G176" s="59"/>
      <c r="H176" s="59"/>
      <c r="I176" s="59"/>
      <c r="J176" s="59"/>
      <c r="K176" s="59"/>
      <c r="L176" s="59"/>
      <c r="M176" s="59"/>
      <c r="N176" s="71"/>
      <c r="O176" s="53"/>
      <c r="P176" s="59"/>
      <c r="Q176" s="72"/>
      <c r="R176" s="50"/>
    </row>
    <row r="177" spans="1:18" x14ac:dyDescent="0.25">
      <c r="A177" s="50"/>
      <c r="B177" s="51"/>
      <c r="C177" s="52"/>
      <c r="D177" s="53"/>
      <c r="E177" s="72"/>
      <c r="F177" s="59"/>
      <c r="G177" s="59"/>
      <c r="H177" s="59"/>
      <c r="I177" s="59"/>
      <c r="J177" s="59"/>
      <c r="K177" s="59"/>
      <c r="L177" s="59"/>
      <c r="M177" s="59"/>
      <c r="N177" s="71"/>
      <c r="O177" s="53"/>
      <c r="P177" s="59"/>
      <c r="Q177" s="72"/>
      <c r="R177" s="50"/>
    </row>
    <row r="178" spans="1:18" x14ac:dyDescent="0.25">
      <c r="A178" s="50"/>
      <c r="B178" s="51"/>
      <c r="C178" s="52"/>
      <c r="D178" s="53"/>
      <c r="E178" s="72"/>
      <c r="F178" s="59"/>
      <c r="G178" s="59"/>
      <c r="H178" s="59"/>
      <c r="I178" s="59"/>
      <c r="J178" s="59"/>
      <c r="K178" s="59"/>
      <c r="L178" s="59"/>
      <c r="M178" s="59"/>
      <c r="N178" s="71"/>
      <c r="O178" s="53"/>
      <c r="P178" s="59"/>
      <c r="Q178" s="72"/>
      <c r="R178" s="50"/>
    </row>
    <row r="179" spans="1:18" x14ac:dyDescent="0.25">
      <c r="A179" s="50"/>
      <c r="B179" s="51"/>
      <c r="C179" s="52"/>
      <c r="D179" s="53"/>
      <c r="E179" s="72"/>
      <c r="F179" s="59"/>
      <c r="G179" s="59"/>
      <c r="H179" s="59"/>
      <c r="I179" s="59"/>
      <c r="J179" s="59"/>
      <c r="K179" s="59"/>
      <c r="L179" s="59"/>
      <c r="M179" s="59"/>
      <c r="N179" s="71"/>
      <c r="O179" s="53"/>
      <c r="P179" s="59"/>
      <c r="Q179" s="72"/>
      <c r="R179" s="50"/>
    </row>
    <row r="180" spans="1:18" x14ac:dyDescent="0.25">
      <c r="A180" s="50"/>
      <c r="B180" s="51"/>
      <c r="C180" s="52"/>
      <c r="D180" s="53"/>
      <c r="E180" s="72"/>
      <c r="F180" s="59"/>
      <c r="G180" s="59"/>
      <c r="H180" s="59"/>
      <c r="I180" s="59"/>
      <c r="J180" s="59"/>
      <c r="K180" s="59"/>
      <c r="L180" s="59"/>
      <c r="M180" s="59"/>
      <c r="N180" s="71"/>
      <c r="O180" s="53"/>
      <c r="P180" s="59"/>
      <c r="Q180" s="72"/>
      <c r="R180" s="50"/>
    </row>
    <row r="181" spans="1:18" x14ac:dyDescent="0.25">
      <c r="A181" s="50"/>
      <c r="B181" s="51"/>
      <c r="C181" s="52"/>
      <c r="D181" s="53"/>
      <c r="E181" s="72"/>
      <c r="F181" s="59"/>
      <c r="G181" s="59"/>
      <c r="H181" s="59"/>
      <c r="I181" s="59"/>
      <c r="J181" s="59"/>
      <c r="K181" s="59"/>
      <c r="L181" s="59"/>
      <c r="M181" s="59"/>
      <c r="N181" s="71"/>
      <c r="O181" s="53"/>
      <c r="P181" s="59"/>
      <c r="Q181" s="72"/>
      <c r="R181" s="50"/>
    </row>
    <row r="182" spans="1:18" x14ac:dyDescent="0.25">
      <c r="A182" s="50"/>
      <c r="B182" s="51"/>
      <c r="C182" s="52"/>
      <c r="D182" s="53"/>
      <c r="E182" s="72"/>
      <c r="F182" s="59"/>
      <c r="G182" s="59"/>
      <c r="H182" s="59"/>
      <c r="I182" s="59"/>
      <c r="J182" s="59"/>
      <c r="K182" s="59"/>
      <c r="L182" s="59"/>
      <c r="M182" s="59"/>
      <c r="N182" s="71"/>
      <c r="O182" s="53"/>
      <c r="P182" s="59"/>
      <c r="Q182" s="72"/>
      <c r="R182" s="50"/>
    </row>
    <row r="183" spans="1:18" x14ac:dyDescent="0.25">
      <c r="A183" s="50"/>
      <c r="B183" s="51"/>
      <c r="C183" s="52"/>
      <c r="D183" s="53"/>
      <c r="E183" s="72"/>
      <c r="F183" s="59"/>
      <c r="G183" s="59"/>
      <c r="H183" s="59"/>
      <c r="I183" s="59"/>
      <c r="J183" s="59"/>
      <c r="K183" s="59"/>
      <c r="L183" s="59"/>
      <c r="M183" s="59"/>
      <c r="N183" s="71"/>
      <c r="O183" s="53"/>
      <c r="P183" s="59"/>
      <c r="Q183" s="72"/>
      <c r="R183" s="50"/>
    </row>
    <row r="184" spans="1:18" x14ac:dyDescent="0.25">
      <c r="A184" s="50"/>
      <c r="B184" s="51"/>
      <c r="C184" s="52"/>
      <c r="D184" s="53"/>
      <c r="E184" s="72"/>
      <c r="F184" s="59"/>
      <c r="G184" s="59"/>
      <c r="H184" s="59"/>
      <c r="I184" s="59"/>
      <c r="J184" s="59"/>
      <c r="K184" s="59"/>
      <c r="L184" s="59"/>
      <c r="M184" s="59"/>
      <c r="N184" s="71"/>
      <c r="O184" s="53"/>
      <c r="P184" s="59"/>
      <c r="Q184" s="72"/>
      <c r="R184" s="50"/>
    </row>
    <row r="185" spans="1:18" x14ac:dyDescent="0.25">
      <c r="A185" s="50"/>
      <c r="B185" s="51"/>
      <c r="C185" s="52"/>
      <c r="D185" s="53"/>
      <c r="E185" s="72"/>
      <c r="F185" s="59"/>
      <c r="G185" s="59"/>
      <c r="H185" s="59"/>
      <c r="I185" s="59"/>
      <c r="J185" s="59"/>
      <c r="K185" s="59"/>
      <c r="L185" s="59"/>
      <c r="M185" s="59"/>
      <c r="N185" s="71"/>
      <c r="O185" s="53"/>
      <c r="P185" s="59"/>
      <c r="Q185" s="72"/>
      <c r="R185" s="50"/>
    </row>
    <row r="186" spans="1:18" x14ac:dyDescent="0.25">
      <c r="A186" s="50"/>
      <c r="B186" s="51"/>
      <c r="C186" s="52"/>
      <c r="D186" s="53"/>
      <c r="E186" s="72"/>
      <c r="F186" s="59"/>
      <c r="G186" s="59"/>
      <c r="H186" s="59"/>
      <c r="I186" s="59"/>
      <c r="J186" s="59"/>
      <c r="K186" s="59"/>
      <c r="L186" s="59"/>
      <c r="M186" s="59"/>
      <c r="N186" s="71"/>
      <c r="O186" s="53"/>
      <c r="P186" s="59"/>
      <c r="Q186" s="72"/>
      <c r="R186" s="50"/>
    </row>
    <row r="187" spans="1:18" x14ac:dyDescent="0.25">
      <c r="A187" s="50"/>
      <c r="B187" s="51"/>
      <c r="C187" s="52"/>
      <c r="D187" s="53"/>
      <c r="E187" s="72"/>
      <c r="F187" s="59"/>
      <c r="G187" s="59"/>
      <c r="H187" s="59"/>
      <c r="I187" s="59"/>
      <c r="J187" s="59"/>
      <c r="K187" s="59"/>
      <c r="L187" s="59"/>
      <c r="M187" s="59"/>
      <c r="N187" s="71"/>
      <c r="O187" s="53"/>
      <c r="P187" s="59"/>
      <c r="Q187" s="72"/>
      <c r="R187" s="50"/>
    </row>
    <row r="188" spans="1:18" x14ac:dyDescent="0.25">
      <c r="A188" s="50"/>
      <c r="B188" s="51"/>
      <c r="C188" s="52"/>
      <c r="D188" s="53"/>
      <c r="E188" s="72"/>
      <c r="F188" s="59"/>
      <c r="G188" s="59"/>
      <c r="H188" s="59"/>
      <c r="I188" s="59"/>
      <c r="J188" s="59"/>
      <c r="K188" s="59"/>
      <c r="L188" s="59"/>
      <c r="M188" s="59"/>
      <c r="N188" s="71"/>
      <c r="O188" s="53"/>
      <c r="P188" s="59"/>
      <c r="Q188" s="72"/>
      <c r="R188" s="50"/>
    </row>
    <row r="189" spans="1:18" x14ac:dyDescent="0.25">
      <c r="A189" s="50"/>
      <c r="B189" s="51"/>
      <c r="C189" s="52"/>
      <c r="D189" s="53"/>
      <c r="E189" s="72"/>
      <c r="F189" s="59"/>
      <c r="G189" s="59"/>
      <c r="H189" s="59"/>
      <c r="I189" s="59"/>
      <c r="J189" s="59"/>
      <c r="K189" s="59"/>
      <c r="L189" s="59"/>
      <c r="M189" s="59"/>
      <c r="N189" s="71"/>
      <c r="O189" s="53"/>
      <c r="P189" s="59"/>
      <c r="Q189" s="72"/>
      <c r="R189" s="50"/>
    </row>
    <row r="190" spans="1:18" x14ac:dyDescent="0.25">
      <c r="A190" s="50"/>
      <c r="B190" s="51"/>
      <c r="C190" s="52"/>
      <c r="D190" s="53"/>
      <c r="E190" s="72"/>
      <c r="F190" s="59"/>
      <c r="G190" s="59"/>
      <c r="H190" s="59"/>
      <c r="I190" s="59"/>
      <c r="J190" s="59"/>
      <c r="K190" s="59"/>
      <c r="L190" s="59"/>
      <c r="M190" s="59"/>
      <c r="N190" s="71"/>
      <c r="O190" s="53"/>
      <c r="P190" s="59"/>
      <c r="Q190" s="72"/>
      <c r="R190" s="50"/>
    </row>
    <row r="191" spans="1:18" x14ac:dyDescent="0.25">
      <c r="A191" s="50"/>
      <c r="B191" s="51"/>
      <c r="C191" s="52"/>
      <c r="D191" s="53"/>
      <c r="E191" s="72"/>
      <c r="F191" s="59"/>
      <c r="G191" s="59"/>
      <c r="H191" s="59"/>
      <c r="I191" s="59"/>
      <c r="J191" s="59"/>
      <c r="K191" s="59"/>
      <c r="L191" s="59"/>
      <c r="M191" s="59"/>
      <c r="N191" s="71"/>
      <c r="O191" s="53"/>
      <c r="P191" s="59"/>
      <c r="Q191" s="72"/>
      <c r="R191" s="50"/>
    </row>
    <row r="192" spans="1:18" x14ac:dyDescent="0.25">
      <c r="A192" s="50"/>
      <c r="B192" s="51"/>
      <c r="C192" s="52"/>
      <c r="D192" s="53"/>
      <c r="E192" s="72"/>
      <c r="F192" s="59"/>
      <c r="G192" s="59"/>
      <c r="H192" s="59"/>
      <c r="I192" s="59"/>
      <c r="J192" s="59"/>
      <c r="K192" s="59"/>
      <c r="L192" s="59"/>
      <c r="M192" s="59"/>
      <c r="N192" s="71"/>
      <c r="O192" s="53"/>
      <c r="P192" s="59"/>
      <c r="Q192" s="72"/>
      <c r="R192" s="50"/>
    </row>
    <row r="193" spans="1:18" x14ac:dyDescent="0.25">
      <c r="A193" s="50"/>
      <c r="B193" s="55"/>
      <c r="C193" s="52"/>
      <c r="D193" s="53"/>
      <c r="E193" s="72"/>
      <c r="F193" s="59"/>
      <c r="G193" s="59"/>
      <c r="H193" s="59"/>
      <c r="I193" s="59"/>
      <c r="J193" s="59"/>
      <c r="K193" s="59"/>
      <c r="L193" s="59"/>
      <c r="M193" s="59"/>
      <c r="N193" s="71"/>
      <c r="O193" s="53"/>
      <c r="P193" s="59"/>
      <c r="Q193" s="72"/>
      <c r="R193" s="50"/>
    </row>
    <row r="194" spans="1:18" x14ac:dyDescent="0.25">
      <c r="A194" s="50"/>
      <c r="B194" s="51"/>
      <c r="C194" s="52"/>
      <c r="D194" s="53"/>
      <c r="E194" s="72"/>
      <c r="F194" s="59"/>
      <c r="G194" s="59"/>
      <c r="H194" s="59"/>
      <c r="I194" s="59"/>
      <c r="J194" s="59"/>
      <c r="K194" s="59"/>
      <c r="L194" s="59"/>
      <c r="M194" s="59"/>
      <c r="N194" s="71"/>
      <c r="O194" s="53"/>
      <c r="P194" s="59"/>
      <c r="Q194" s="72"/>
      <c r="R194" s="50"/>
    </row>
    <row r="195" spans="1:18" x14ac:dyDescent="0.25">
      <c r="A195" s="50"/>
      <c r="B195" s="51"/>
      <c r="C195" s="52"/>
      <c r="D195" s="53"/>
      <c r="E195" s="72"/>
      <c r="F195" s="59"/>
      <c r="G195" s="59"/>
      <c r="H195" s="59"/>
      <c r="I195" s="59"/>
      <c r="J195" s="59"/>
      <c r="K195" s="59"/>
      <c r="L195" s="59"/>
      <c r="M195" s="59"/>
      <c r="N195" s="71"/>
      <c r="O195" s="53"/>
      <c r="P195" s="59"/>
      <c r="Q195" s="72"/>
      <c r="R195" s="50"/>
    </row>
    <row r="196" spans="1:18" x14ac:dyDescent="0.25">
      <c r="A196" s="50"/>
      <c r="B196" s="51"/>
      <c r="C196" s="52"/>
      <c r="D196" s="53"/>
      <c r="E196" s="72"/>
      <c r="F196" s="59"/>
      <c r="G196" s="59"/>
      <c r="H196" s="59"/>
      <c r="I196" s="59"/>
      <c r="J196" s="59"/>
      <c r="K196" s="59"/>
      <c r="L196" s="59"/>
      <c r="M196" s="59"/>
      <c r="N196" s="71"/>
      <c r="O196" s="53"/>
      <c r="P196" s="59"/>
      <c r="Q196" s="72"/>
      <c r="R196" s="50"/>
    </row>
    <row r="197" spans="1:18" x14ac:dyDescent="0.25">
      <c r="A197" s="50"/>
      <c r="B197" s="51"/>
      <c r="C197" s="52"/>
      <c r="D197" s="53"/>
      <c r="E197" s="72"/>
      <c r="F197" s="59"/>
      <c r="G197" s="59"/>
      <c r="H197" s="59"/>
      <c r="I197" s="59"/>
      <c r="J197" s="59"/>
      <c r="K197" s="59"/>
      <c r="L197" s="59"/>
      <c r="M197" s="59"/>
      <c r="N197" s="71"/>
      <c r="O197" s="53"/>
      <c r="P197" s="59"/>
      <c r="Q197" s="72"/>
      <c r="R197" s="50"/>
    </row>
    <row r="198" spans="1:18" x14ac:dyDescent="0.25">
      <c r="A198" s="50"/>
      <c r="B198" s="51"/>
      <c r="C198" s="52"/>
      <c r="D198" s="53"/>
      <c r="E198" s="72"/>
      <c r="F198" s="59"/>
      <c r="G198" s="59"/>
      <c r="H198" s="59"/>
      <c r="I198" s="59"/>
      <c r="J198" s="59"/>
      <c r="K198" s="59"/>
      <c r="L198" s="59"/>
      <c r="M198" s="59"/>
      <c r="N198" s="71"/>
      <c r="O198" s="53"/>
      <c r="P198" s="59"/>
      <c r="Q198" s="72"/>
      <c r="R198" s="50"/>
    </row>
    <row r="199" spans="1:18" x14ac:dyDescent="0.25">
      <c r="A199" s="50"/>
      <c r="B199" s="51"/>
      <c r="C199" s="52"/>
      <c r="D199" s="53"/>
      <c r="E199" s="72"/>
      <c r="F199" s="59"/>
      <c r="G199" s="59"/>
      <c r="H199" s="59"/>
      <c r="I199" s="59"/>
      <c r="J199" s="59"/>
      <c r="K199" s="59"/>
      <c r="L199" s="59"/>
      <c r="M199" s="59"/>
      <c r="N199" s="71"/>
      <c r="O199" s="53"/>
      <c r="P199" s="59"/>
      <c r="Q199" s="72"/>
      <c r="R199" s="50"/>
    </row>
    <row r="200" spans="1:18" x14ac:dyDescent="0.25">
      <c r="A200" s="50"/>
      <c r="B200" s="51"/>
      <c r="C200" s="52"/>
      <c r="D200" s="53"/>
      <c r="E200" s="72"/>
      <c r="F200" s="59"/>
      <c r="G200" s="59"/>
      <c r="H200" s="59"/>
      <c r="I200" s="59"/>
      <c r="J200" s="59"/>
      <c r="K200" s="59"/>
      <c r="L200" s="59"/>
      <c r="M200" s="59"/>
      <c r="N200" s="71"/>
      <c r="O200" s="53"/>
      <c r="P200" s="59"/>
      <c r="Q200" s="72"/>
      <c r="R200" s="50"/>
    </row>
    <row r="201" spans="1:18" x14ac:dyDescent="0.25">
      <c r="A201" s="50"/>
      <c r="B201" s="51"/>
      <c r="C201" s="52"/>
      <c r="D201" s="53"/>
      <c r="E201" s="72"/>
      <c r="F201" s="59"/>
      <c r="G201" s="59"/>
      <c r="H201" s="59"/>
      <c r="I201" s="59"/>
      <c r="J201" s="59"/>
      <c r="K201" s="59"/>
      <c r="L201" s="59"/>
      <c r="M201" s="59"/>
      <c r="N201" s="71"/>
      <c r="O201" s="53"/>
      <c r="P201" s="59"/>
      <c r="Q201" s="72"/>
      <c r="R201" s="50"/>
    </row>
    <row r="202" spans="1:18" x14ac:dyDescent="0.25">
      <c r="A202" s="50"/>
      <c r="B202" s="51"/>
      <c r="C202" s="52"/>
      <c r="D202" s="53"/>
      <c r="E202" s="72"/>
      <c r="F202" s="59"/>
      <c r="G202" s="59"/>
      <c r="H202" s="59"/>
      <c r="I202" s="59"/>
      <c r="J202" s="59"/>
      <c r="K202" s="59"/>
      <c r="L202" s="59"/>
      <c r="M202" s="59"/>
      <c r="N202" s="71"/>
      <c r="O202" s="53"/>
      <c r="P202" s="59"/>
      <c r="Q202" s="72"/>
      <c r="R202" s="50"/>
    </row>
    <row r="203" spans="1:18" x14ac:dyDescent="0.25">
      <c r="A203" s="50"/>
      <c r="B203" s="51"/>
      <c r="C203" s="52"/>
      <c r="D203" s="53"/>
      <c r="E203" s="72"/>
      <c r="F203" s="59"/>
      <c r="G203" s="59"/>
      <c r="H203" s="59"/>
      <c r="I203" s="59"/>
      <c r="J203" s="59"/>
      <c r="K203" s="59"/>
      <c r="L203" s="59"/>
      <c r="M203" s="59"/>
      <c r="N203" s="71"/>
      <c r="O203" s="53"/>
      <c r="P203" s="59"/>
      <c r="Q203" s="72"/>
      <c r="R203" s="50"/>
    </row>
    <row r="204" spans="1:18" x14ac:dyDescent="0.25">
      <c r="A204" s="50"/>
      <c r="B204" s="51"/>
      <c r="C204" s="52"/>
      <c r="D204" s="53"/>
      <c r="E204" s="72"/>
      <c r="F204" s="59"/>
      <c r="G204" s="59"/>
      <c r="H204" s="59"/>
      <c r="I204" s="59"/>
      <c r="J204" s="59"/>
      <c r="K204" s="59"/>
      <c r="L204" s="59"/>
      <c r="M204" s="59"/>
      <c r="N204" s="71"/>
      <c r="O204" s="53"/>
      <c r="P204" s="59"/>
      <c r="Q204" s="72"/>
      <c r="R204" s="50"/>
    </row>
    <row r="205" spans="1:18" x14ac:dyDescent="0.25">
      <c r="A205" s="50"/>
      <c r="B205" s="51"/>
      <c r="C205" s="52"/>
      <c r="D205" s="53"/>
      <c r="E205" s="72"/>
      <c r="F205" s="59"/>
      <c r="G205" s="59"/>
      <c r="H205" s="59"/>
      <c r="I205" s="59"/>
      <c r="J205" s="59"/>
      <c r="K205" s="59"/>
      <c r="L205" s="59"/>
      <c r="M205" s="59"/>
      <c r="N205" s="71"/>
      <c r="O205" s="53"/>
      <c r="P205" s="59"/>
      <c r="Q205" s="72"/>
      <c r="R205" s="50"/>
    </row>
    <row r="206" spans="1:18" x14ac:dyDescent="0.25">
      <c r="A206" s="50"/>
      <c r="B206" s="51"/>
      <c r="C206" s="52"/>
      <c r="D206" s="53"/>
      <c r="E206" s="72"/>
      <c r="F206" s="59"/>
      <c r="G206" s="59"/>
      <c r="H206" s="59"/>
      <c r="I206" s="59"/>
      <c r="J206" s="59"/>
      <c r="K206" s="59"/>
      <c r="L206" s="59"/>
      <c r="M206" s="59"/>
      <c r="N206" s="71"/>
      <c r="O206" s="53"/>
      <c r="P206" s="59"/>
      <c r="Q206" s="72"/>
      <c r="R206" s="50"/>
    </row>
    <row r="207" spans="1:18" x14ac:dyDescent="0.25">
      <c r="A207" s="50"/>
      <c r="B207" s="51"/>
      <c r="C207" s="52"/>
      <c r="D207" s="53"/>
      <c r="E207" s="72"/>
      <c r="F207" s="59"/>
      <c r="G207" s="59"/>
      <c r="H207" s="59"/>
      <c r="I207" s="59"/>
      <c r="J207" s="59"/>
      <c r="K207" s="59"/>
      <c r="L207" s="59"/>
      <c r="M207" s="59"/>
      <c r="N207" s="71"/>
      <c r="O207" s="53"/>
      <c r="P207" s="59"/>
      <c r="Q207" s="72"/>
      <c r="R207" s="50"/>
    </row>
    <row r="208" spans="1:18" x14ac:dyDescent="0.25">
      <c r="A208" s="50"/>
      <c r="B208" s="51"/>
      <c r="C208" s="52"/>
      <c r="D208" s="53"/>
      <c r="E208" s="72"/>
      <c r="F208" s="59"/>
      <c r="G208" s="59"/>
      <c r="H208" s="59"/>
      <c r="I208" s="59"/>
      <c r="J208" s="59"/>
      <c r="K208" s="59"/>
      <c r="L208" s="59"/>
      <c r="M208" s="59"/>
      <c r="N208" s="71"/>
      <c r="O208" s="53"/>
      <c r="P208" s="59"/>
      <c r="Q208" s="72"/>
      <c r="R208" s="50"/>
    </row>
    <row r="209" spans="1:18" x14ac:dyDescent="0.25">
      <c r="A209" s="50"/>
      <c r="B209" s="51"/>
      <c r="C209" s="52"/>
      <c r="D209" s="53"/>
      <c r="E209" s="72"/>
      <c r="F209" s="59"/>
      <c r="G209" s="59"/>
      <c r="H209" s="59"/>
      <c r="I209" s="59"/>
      <c r="J209" s="59"/>
      <c r="K209" s="59"/>
      <c r="L209" s="59"/>
      <c r="M209" s="59"/>
      <c r="N209" s="71"/>
      <c r="O209" s="53"/>
      <c r="P209" s="59"/>
      <c r="Q209" s="72"/>
      <c r="R209" s="50"/>
    </row>
    <row r="210" spans="1:18" x14ac:dyDescent="0.25">
      <c r="A210" s="50"/>
      <c r="B210" s="51"/>
      <c r="C210" s="52"/>
      <c r="D210" s="53"/>
      <c r="E210" s="72"/>
      <c r="F210" s="59"/>
      <c r="G210" s="59"/>
      <c r="H210" s="59"/>
      <c r="I210" s="59"/>
      <c r="J210" s="59"/>
      <c r="K210" s="59"/>
      <c r="L210" s="59"/>
      <c r="M210" s="59"/>
      <c r="N210" s="71"/>
      <c r="O210" s="53"/>
      <c r="P210" s="59"/>
      <c r="Q210" s="72"/>
      <c r="R210" s="50"/>
    </row>
    <row r="211" spans="1:18" x14ac:dyDescent="0.25">
      <c r="A211" s="50"/>
      <c r="B211" s="51"/>
      <c r="C211" s="52"/>
      <c r="D211" s="53"/>
      <c r="E211" s="72"/>
      <c r="F211" s="59"/>
      <c r="G211" s="59"/>
      <c r="H211" s="59"/>
      <c r="I211" s="59"/>
      <c r="J211" s="59"/>
      <c r="K211" s="59"/>
      <c r="L211" s="59"/>
      <c r="M211" s="59"/>
      <c r="N211" s="71"/>
      <c r="O211" s="53"/>
      <c r="P211" s="59"/>
      <c r="Q211" s="72"/>
      <c r="R211" s="50"/>
    </row>
    <row r="212" spans="1:18" x14ac:dyDescent="0.25">
      <c r="A212" s="50"/>
      <c r="B212" s="51"/>
      <c r="C212" s="52"/>
      <c r="D212" s="53"/>
      <c r="E212" s="72"/>
      <c r="F212" s="59"/>
      <c r="G212" s="59"/>
      <c r="H212" s="59"/>
      <c r="I212" s="59"/>
      <c r="J212" s="59"/>
      <c r="K212" s="59"/>
      <c r="L212" s="59"/>
      <c r="M212" s="59"/>
      <c r="N212" s="71"/>
      <c r="O212" s="53"/>
      <c r="P212" s="59"/>
      <c r="Q212" s="72"/>
      <c r="R212" s="50"/>
    </row>
    <row r="213" spans="1:18" x14ac:dyDescent="0.25">
      <c r="A213" s="50"/>
      <c r="B213" s="51"/>
      <c r="C213" s="52"/>
      <c r="D213" s="53"/>
      <c r="E213" s="72"/>
      <c r="F213" s="59"/>
      <c r="G213" s="59"/>
      <c r="H213" s="59"/>
      <c r="I213" s="59"/>
      <c r="J213" s="59"/>
      <c r="K213" s="59"/>
      <c r="L213" s="59"/>
      <c r="M213" s="59"/>
      <c r="N213" s="71"/>
      <c r="O213" s="53"/>
      <c r="P213" s="59"/>
      <c r="Q213" s="72"/>
      <c r="R213" s="50"/>
    </row>
    <row r="214" spans="1:18" x14ac:dyDescent="0.25">
      <c r="A214" s="50"/>
      <c r="B214" s="51"/>
      <c r="C214" s="52"/>
      <c r="D214" s="53"/>
      <c r="E214" s="72"/>
      <c r="F214" s="59"/>
      <c r="G214" s="59"/>
      <c r="H214" s="59"/>
      <c r="I214" s="59"/>
      <c r="J214" s="59"/>
      <c r="K214" s="59"/>
      <c r="L214" s="59"/>
      <c r="M214" s="59"/>
      <c r="N214" s="71"/>
      <c r="O214" s="53"/>
      <c r="P214" s="59"/>
      <c r="Q214" s="72"/>
      <c r="R214" s="50"/>
    </row>
    <row r="215" spans="1:18" x14ac:dyDescent="0.25">
      <c r="A215" s="50"/>
      <c r="B215" s="51"/>
      <c r="C215" s="52"/>
      <c r="D215" s="53"/>
      <c r="E215" s="72"/>
      <c r="F215" s="59"/>
      <c r="G215" s="59"/>
      <c r="H215" s="59"/>
      <c r="I215" s="59"/>
      <c r="J215" s="59"/>
      <c r="K215" s="59"/>
      <c r="L215" s="59"/>
      <c r="M215" s="59"/>
      <c r="N215" s="71"/>
      <c r="O215" s="53"/>
      <c r="P215" s="59"/>
      <c r="Q215" s="72"/>
      <c r="R215" s="50"/>
    </row>
    <row r="216" spans="1:18" x14ac:dyDescent="0.25">
      <c r="A216" s="50"/>
      <c r="B216" s="51"/>
      <c r="C216" s="52"/>
      <c r="D216" s="53"/>
      <c r="E216" s="72"/>
      <c r="F216" s="59"/>
      <c r="G216" s="59"/>
      <c r="H216" s="59"/>
      <c r="I216" s="59"/>
      <c r="J216" s="59"/>
      <c r="K216" s="59"/>
      <c r="L216" s="59"/>
      <c r="M216" s="59"/>
      <c r="N216" s="71"/>
      <c r="O216" s="53"/>
      <c r="P216" s="59"/>
      <c r="Q216" s="72"/>
      <c r="R216" s="50"/>
    </row>
    <row r="217" spans="1:18" x14ac:dyDescent="0.25">
      <c r="A217" s="50"/>
      <c r="B217" s="51"/>
      <c r="C217" s="52"/>
      <c r="D217" s="53"/>
      <c r="E217" s="72"/>
      <c r="F217" s="59"/>
      <c r="G217" s="59"/>
      <c r="H217" s="59"/>
      <c r="I217" s="59"/>
      <c r="J217" s="59"/>
      <c r="K217" s="59"/>
      <c r="L217" s="59"/>
      <c r="M217" s="59"/>
      <c r="N217" s="71"/>
      <c r="O217" s="53"/>
      <c r="P217" s="59"/>
      <c r="Q217" s="72"/>
      <c r="R217" s="50"/>
    </row>
    <row r="218" spans="1:18" x14ac:dyDescent="0.25">
      <c r="A218" s="50"/>
      <c r="B218" s="51"/>
      <c r="C218" s="52"/>
      <c r="D218" s="53"/>
      <c r="E218" s="72"/>
      <c r="F218" s="59"/>
      <c r="G218" s="59"/>
      <c r="H218" s="59"/>
      <c r="I218" s="59"/>
      <c r="J218" s="59"/>
      <c r="K218" s="59"/>
      <c r="L218" s="59"/>
      <c r="M218" s="59"/>
      <c r="N218" s="71"/>
      <c r="O218" s="53"/>
      <c r="P218" s="59"/>
      <c r="Q218" s="72"/>
      <c r="R218" s="50"/>
    </row>
    <row r="219" spans="1:18" x14ac:dyDescent="0.25">
      <c r="A219" s="50"/>
      <c r="B219" s="51"/>
      <c r="C219" s="52"/>
      <c r="D219" s="53"/>
      <c r="E219" s="72"/>
      <c r="F219" s="59"/>
      <c r="G219" s="59"/>
      <c r="H219" s="59"/>
      <c r="I219" s="59"/>
      <c r="J219" s="59"/>
      <c r="K219" s="59"/>
      <c r="L219" s="59"/>
      <c r="M219" s="59"/>
      <c r="N219" s="71"/>
      <c r="O219" s="53"/>
      <c r="P219" s="59"/>
      <c r="Q219" s="72"/>
      <c r="R219" s="50"/>
    </row>
    <row r="220" spans="1:18" x14ac:dyDescent="0.25">
      <c r="A220" s="50"/>
      <c r="B220" s="51"/>
      <c r="C220" s="52"/>
      <c r="D220" s="53"/>
      <c r="E220" s="72"/>
      <c r="F220" s="59"/>
      <c r="G220" s="59"/>
      <c r="H220" s="59"/>
      <c r="I220" s="59"/>
      <c r="J220" s="59"/>
      <c r="K220" s="59"/>
      <c r="L220" s="59"/>
      <c r="M220" s="59"/>
      <c r="N220" s="71"/>
      <c r="O220" s="53"/>
      <c r="P220" s="59"/>
      <c r="Q220" s="72"/>
      <c r="R220" s="50"/>
    </row>
    <row r="221" spans="1:18" x14ac:dyDescent="0.25">
      <c r="A221" s="50"/>
      <c r="B221" s="51"/>
      <c r="C221" s="52"/>
      <c r="D221" s="53"/>
      <c r="E221" s="72"/>
      <c r="F221" s="59"/>
      <c r="G221" s="59"/>
      <c r="H221" s="59"/>
      <c r="I221" s="59"/>
      <c r="J221" s="59"/>
      <c r="K221" s="59"/>
      <c r="L221" s="59"/>
      <c r="M221" s="59"/>
      <c r="N221" s="71"/>
      <c r="O221" s="53"/>
      <c r="P221" s="59"/>
      <c r="Q221" s="72"/>
      <c r="R221" s="50"/>
    </row>
    <row r="222" spans="1:18" x14ac:dyDescent="0.25">
      <c r="A222" s="50"/>
      <c r="B222" s="51"/>
      <c r="C222" s="52"/>
      <c r="D222" s="53"/>
      <c r="E222" s="72"/>
      <c r="F222" s="59"/>
      <c r="G222" s="59"/>
      <c r="H222" s="59"/>
      <c r="I222" s="59"/>
      <c r="J222" s="59"/>
      <c r="K222" s="59"/>
      <c r="L222" s="59"/>
      <c r="M222" s="59"/>
      <c r="N222" s="71"/>
      <c r="O222" s="53"/>
      <c r="P222" s="59"/>
      <c r="Q222" s="72"/>
      <c r="R222" s="50"/>
    </row>
    <row r="223" spans="1:18" x14ac:dyDescent="0.25">
      <c r="A223" s="50"/>
      <c r="B223" s="51"/>
      <c r="C223" s="52"/>
      <c r="D223" s="53"/>
      <c r="E223" s="72"/>
      <c r="F223" s="59"/>
      <c r="G223" s="59"/>
      <c r="H223" s="59"/>
      <c r="I223" s="59"/>
      <c r="J223" s="59"/>
      <c r="K223" s="59"/>
      <c r="L223" s="59"/>
      <c r="M223" s="59"/>
      <c r="N223" s="71"/>
      <c r="O223" s="53"/>
      <c r="P223" s="59"/>
      <c r="Q223" s="72"/>
      <c r="R223" s="50"/>
    </row>
    <row r="224" spans="1:18" x14ac:dyDescent="0.25">
      <c r="A224" s="50"/>
      <c r="B224" s="51"/>
      <c r="C224" s="52"/>
      <c r="D224" s="53"/>
      <c r="E224" s="72"/>
      <c r="F224" s="59"/>
      <c r="G224" s="59"/>
      <c r="H224" s="59"/>
      <c r="I224" s="59"/>
      <c r="J224" s="59"/>
      <c r="K224" s="59"/>
      <c r="L224" s="59"/>
      <c r="M224" s="59"/>
      <c r="N224" s="71"/>
      <c r="O224" s="53"/>
      <c r="P224" s="59"/>
      <c r="Q224" s="72"/>
      <c r="R224" s="50"/>
    </row>
    <row r="225" spans="1:18" x14ac:dyDescent="0.25">
      <c r="A225" s="50"/>
      <c r="B225" s="51"/>
      <c r="C225" s="52"/>
      <c r="D225" s="53"/>
      <c r="E225" s="72"/>
      <c r="F225" s="59"/>
      <c r="G225" s="59"/>
      <c r="H225" s="59"/>
      <c r="I225" s="59"/>
      <c r="J225" s="59"/>
      <c r="K225" s="59"/>
      <c r="L225" s="59"/>
      <c r="M225" s="59"/>
      <c r="N225" s="71"/>
      <c r="O225" s="53"/>
      <c r="P225" s="59"/>
      <c r="Q225" s="72"/>
      <c r="R225" s="50"/>
    </row>
    <row r="226" spans="1:18" x14ac:dyDescent="0.25">
      <c r="A226" s="50"/>
      <c r="B226" s="51"/>
      <c r="C226" s="52"/>
      <c r="D226" s="53"/>
      <c r="E226" s="72"/>
      <c r="F226" s="59"/>
      <c r="G226" s="59"/>
      <c r="H226" s="59"/>
      <c r="I226" s="59"/>
      <c r="J226" s="59"/>
      <c r="K226" s="59"/>
      <c r="L226" s="59"/>
      <c r="M226" s="59"/>
      <c r="N226" s="71"/>
      <c r="O226" s="53"/>
      <c r="P226" s="59"/>
      <c r="Q226" s="72"/>
      <c r="R226" s="50"/>
    </row>
    <row r="227" spans="1:18" x14ac:dyDescent="0.25">
      <c r="A227" s="50"/>
      <c r="B227" s="51"/>
      <c r="C227" s="52"/>
      <c r="D227" s="53"/>
      <c r="E227" s="72"/>
      <c r="F227" s="59"/>
      <c r="G227" s="59"/>
      <c r="H227" s="59"/>
      <c r="I227" s="59"/>
      <c r="J227" s="59"/>
      <c r="K227" s="59"/>
      <c r="L227" s="59"/>
      <c r="M227" s="59"/>
      <c r="N227" s="71"/>
      <c r="O227" s="53"/>
      <c r="P227" s="59"/>
      <c r="Q227" s="72"/>
      <c r="R227" s="50"/>
    </row>
    <row r="228" spans="1:18" x14ac:dyDescent="0.25">
      <c r="A228" s="50"/>
      <c r="B228" s="51"/>
      <c r="C228" s="52"/>
      <c r="D228" s="53"/>
      <c r="E228" s="72"/>
      <c r="F228" s="59"/>
      <c r="G228" s="59"/>
      <c r="H228" s="59"/>
      <c r="I228" s="59"/>
      <c r="J228" s="59"/>
      <c r="K228" s="59"/>
      <c r="L228" s="59"/>
      <c r="M228" s="59"/>
      <c r="N228" s="71"/>
      <c r="O228" s="53"/>
      <c r="P228" s="59"/>
      <c r="Q228" s="72"/>
      <c r="R228" s="56"/>
    </row>
    <row r="229" spans="1:18" x14ac:dyDescent="0.25">
      <c r="A229" s="50"/>
      <c r="B229" s="51"/>
      <c r="C229" s="52"/>
      <c r="D229" s="53"/>
      <c r="E229" s="72"/>
      <c r="F229" s="59"/>
      <c r="G229" s="59"/>
      <c r="H229" s="59"/>
      <c r="I229" s="59"/>
      <c r="J229" s="59"/>
      <c r="K229" s="59"/>
      <c r="L229" s="59"/>
      <c r="M229" s="59"/>
      <c r="N229" s="71"/>
      <c r="O229" s="53"/>
      <c r="P229" s="59"/>
      <c r="Q229" s="72"/>
      <c r="R229" s="56"/>
    </row>
    <row r="230" spans="1:18" x14ac:dyDescent="0.25">
      <c r="A230" s="50"/>
      <c r="B230" s="51"/>
      <c r="C230" s="52"/>
      <c r="D230" s="53"/>
      <c r="E230" s="72"/>
      <c r="F230" s="59"/>
      <c r="G230" s="59"/>
      <c r="H230" s="59"/>
      <c r="I230" s="59"/>
      <c r="J230" s="59"/>
      <c r="K230" s="59"/>
      <c r="L230" s="59"/>
      <c r="M230" s="59"/>
      <c r="N230" s="71"/>
      <c r="O230" s="53"/>
      <c r="P230" s="59"/>
      <c r="Q230" s="72"/>
      <c r="R230" s="56"/>
    </row>
    <row r="231" spans="1:18" x14ac:dyDescent="0.25">
      <c r="A231" s="50"/>
      <c r="B231" s="51"/>
      <c r="C231" s="52"/>
      <c r="D231" s="53"/>
      <c r="E231" s="72"/>
      <c r="F231" s="59"/>
      <c r="G231" s="59"/>
      <c r="H231" s="59"/>
      <c r="I231" s="59"/>
      <c r="J231" s="59"/>
      <c r="K231" s="59"/>
      <c r="L231" s="59"/>
      <c r="M231" s="59"/>
      <c r="N231" s="71"/>
      <c r="O231" s="53"/>
      <c r="P231" s="59"/>
      <c r="Q231" s="72"/>
      <c r="R231" s="56"/>
    </row>
    <row r="232" spans="1:18" x14ac:dyDescent="0.25">
      <c r="A232" s="50"/>
      <c r="B232" s="51"/>
      <c r="C232" s="52"/>
      <c r="D232" s="53"/>
      <c r="E232" s="72"/>
      <c r="F232" s="59"/>
      <c r="G232" s="59"/>
      <c r="H232" s="59"/>
      <c r="I232" s="59"/>
      <c r="J232" s="59"/>
      <c r="K232" s="59"/>
      <c r="L232" s="59"/>
      <c r="M232" s="59"/>
      <c r="N232" s="71"/>
      <c r="O232" s="53"/>
      <c r="P232" s="59"/>
      <c r="Q232" s="72"/>
      <c r="R232" s="56"/>
    </row>
    <row r="233" spans="1:18" x14ac:dyDescent="0.25">
      <c r="A233" s="50"/>
      <c r="B233" s="51"/>
      <c r="C233" s="52"/>
      <c r="D233" s="53"/>
      <c r="E233" s="72"/>
      <c r="F233" s="59"/>
      <c r="G233" s="59"/>
      <c r="H233" s="59"/>
      <c r="I233" s="59"/>
      <c r="J233" s="59"/>
      <c r="K233" s="59"/>
      <c r="L233" s="59"/>
      <c r="M233" s="59"/>
      <c r="N233" s="71"/>
      <c r="O233" s="53"/>
      <c r="P233" s="59"/>
      <c r="Q233" s="72"/>
      <c r="R233" s="56"/>
    </row>
    <row r="234" spans="1:18" x14ac:dyDescent="0.25">
      <c r="A234" s="50"/>
      <c r="B234" s="51"/>
      <c r="C234" s="52"/>
      <c r="D234" s="53"/>
      <c r="E234" s="72"/>
      <c r="F234" s="59"/>
      <c r="G234" s="59"/>
      <c r="H234" s="59"/>
      <c r="I234" s="59"/>
      <c r="J234" s="59"/>
      <c r="K234" s="59"/>
      <c r="L234" s="59"/>
      <c r="M234" s="59"/>
      <c r="N234" s="71"/>
      <c r="O234" s="53"/>
      <c r="P234" s="59"/>
      <c r="Q234" s="72"/>
      <c r="R234" s="56"/>
    </row>
    <row r="235" spans="1:18" x14ac:dyDescent="0.25">
      <c r="A235" s="50"/>
      <c r="B235" s="51"/>
      <c r="C235" s="52"/>
      <c r="D235" s="53"/>
      <c r="E235" s="72"/>
      <c r="F235" s="59"/>
      <c r="G235" s="59"/>
      <c r="H235" s="59"/>
      <c r="I235" s="59"/>
      <c r="J235" s="59"/>
      <c r="K235" s="59"/>
      <c r="L235" s="59"/>
      <c r="M235" s="59"/>
      <c r="N235" s="71"/>
      <c r="O235" s="53"/>
      <c r="P235" s="59"/>
      <c r="Q235" s="72"/>
      <c r="R235" s="56"/>
    </row>
    <row r="236" spans="1:18" x14ac:dyDescent="0.25">
      <c r="A236" s="50"/>
      <c r="B236" s="51"/>
      <c r="C236" s="52"/>
      <c r="D236" s="53"/>
      <c r="E236" s="72"/>
      <c r="F236" s="59"/>
      <c r="G236" s="59"/>
      <c r="H236" s="59"/>
      <c r="I236" s="59"/>
      <c r="J236" s="59"/>
      <c r="K236" s="59"/>
      <c r="L236" s="59"/>
      <c r="M236" s="59"/>
      <c r="N236" s="71"/>
      <c r="O236" s="53"/>
      <c r="P236" s="59"/>
      <c r="Q236" s="72"/>
      <c r="R236" s="56"/>
    </row>
    <row r="237" spans="1:18" x14ac:dyDescent="0.25">
      <c r="A237" s="56"/>
      <c r="B237" s="51"/>
      <c r="C237" s="52"/>
      <c r="D237" s="53"/>
      <c r="E237" s="72"/>
      <c r="F237" s="59"/>
      <c r="G237" s="59"/>
      <c r="H237" s="59"/>
      <c r="I237" s="59"/>
      <c r="J237" s="59"/>
      <c r="K237" s="59"/>
      <c r="L237" s="59"/>
      <c r="M237" s="59"/>
      <c r="N237" s="71"/>
      <c r="O237" s="53"/>
      <c r="P237" s="59"/>
      <c r="Q237" s="72"/>
      <c r="R237" s="56"/>
    </row>
    <row r="238" spans="1:18" x14ac:dyDescent="0.25">
      <c r="A238" s="56"/>
      <c r="B238" s="51"/>
      <c r="C238" s="52"/>
      <c r="D238" s="53"/>
      <c r="E238" s="72"/>
      <c r="F238" s="59"/>
      <c r="G238" s="59"/>
      <c r="H238" s="59"/>
      <c r="I238" s="59"/>
      <c r="J238" s="59"/>
      <c r="K238" s="59"/>
      <c r="L238" s="59"/>
      <c r="M238" s="59"/>
      <c r="N238" s="71"/>
      <c r="O238" s="53"/>
      <c r="P238" s="59"/>
      <c r="Q238" s="72"/>
      <c r="R238" s="56"/>
    </row>
    <row r="239" spans="1:18" x14ac:dyDescent="0.25">
      <c r="A239" s="56"/>
      <c r="B239" s="51"/>
      <c r="C239" s="52"/>
      <c r="D239" s="53"/>
      <c r="E239" s="72"/>
      <c r="F239" s="59"/>
      <c r="G239" s="59"/>
      <c r="H239" s="59"/>
      <c r="I239" s="59"/>
      <c r="J239" s="59"/>
      <c r="K239" s="59"/>
      <c r="L239" s="59"/>
      <c r="M239" s="59"/>
      <c r="N239" s="71"/>
      <c r="O239" s="53"/>
      <c r="P239" s="59"/>
      <c r="Q239" s="72"/>
      <c r="R239" s="56"/>
    </row>
    <row r="240" spans="1:18" x14ac:dyDescent="0.25">
      <c r="A240" s="56"/>
      <c r="B240" s="51"/>
      <c r="C240" s="52"/>
      <c r="D240" s="53"/>
      <c r="E240" s="72"/>
      <c r="F240" s="59"/>
      <c r="G240" s="59"/>
      <c r="H240" s="59"/>
      <c r="I240" s="59"/>
      <c r="J240" s="59"/>
      <c r="K240" s="59"/>
      <c r="L240" s="59"/>
      <c r="M240" s="59"/>
      <c r="N240" s="71"/>
      <c r="O240" s="53"/>
      <c r="P240" s="59"/>
      <c r="Q240" s="72"/>
      <c r="R240" s="56"/>
    </row>
    <row r="241" spans="1:16" x14ac:dyDescent="0.25">
      <c r="A241" s="54"/>
      <c r="B241" s="51"/>
      <c r="C241" s="52"/>
      <c r="D241" s="53"/>
      <c r="F241" s="59"/>
      <c r="G241" s="59"/>
      <c r="H241" s="59"/>
      <c r="I241" s="59"/>
      <c r="J241" s="59"/>
      <c r="K241" s="59"/>
      <c r="L241" s="59"/>
      <c r="M241" s="59"/>
      <c r="N241" s="71"/>
      <c r="O241" s="53"/>
      <c r="P241" s="59"/>
    </row>
    <row r="242" spans="1:16" x14ac:dyDescent="0.25">
      <c r="A242" s="54"/>
      <c r="B242" s="51"/>
      <c r="C242" s="52"/>
      <c r="D242" s="53"/>
      <c r="F242" s="59"/>
      <c r="G242" s="59"/>
      <c r="H242" s="59"/>
      <c r="I242" s="59"/>
      <c r="J242" s="59"/>
      <c r="K242" s="59"/>
      <c r="L242" s="59"/>
      <c r="M242" s="59"/>
      <c r="N242" s="71"/>
      <c r="O242" s="53"/>
      <c r="P242" s="59"/>
    </row>
    <row r="243" spans="1:16" x14ac:dyDescent="0.25">
      <c r="A243" s="54"/>
      <c r="B243" s="51"/>
      <c r="C243" s="52"/>
      <c r="D243" s="53"/>
      <c r="F243" s="59"/>
      <c r="G243" s="59"/>
      <c r="H243" s="59"/>
      <c r="I243" s="59"/>
      <c r="J243" s="59"/>
      <c r="K243" s="59"/>
      <c r="L243" s="59"/>
      <c r="M243" s="59"/>
      <c r="N243" s="71"/>
      <c r="O243" s="53"/>
      <c r="P243" s="59"/>
    </row>
    <row r="244" spans="1:16" x14ac:dyDescent="0.25">
      <c r="A244" s="54"/>
      <c r="B244" s="51"/>
      <c r="C244" s="52"/>
      <c r="D244" s="53"/>
      <c r="F244" s="59"/>
      <c r="G244" s="59"/>
      <c r="H244" s="59"/>
      <c r="I244" s="59"/>
      <c r="J244" s="59"/>
      <c r="K244" s="59"/>
      <c r="L244" s="59"/>
      <c r="M244" s="59"/>
      <c r="N244" s="71"/>
      <c r="O244" s="53"/>
      <c r="P244" s="59"/>
    </row>
    <row r="245" spans="1:16" x14ac:dyDescent="0.25">
      <c r="A245" s="54"/>
      <c r="B245" s="51"/>
      <c r="C245" s="52"/>
      <c r="D245" s="53"/>
      <c r="F245" s="59"/>
      <c r="G245" s="59"/>
      <c r="H245" s="59"/>
      <c r="I245" s="59"/>
      <c r="J245" s="59"/>
      <c r="K245" s="59"/>
      <c r="L245" s="59"/>
      <c r="M245" s="59"/>
      <c r="N245" s="71"/>
      <c r="O245" s="53"/>
      <c r="P245" s="59"/>
    </row>
    <row r="246" spans="1:16" x14ac:dyDescent="0.25">
      <c r="A246" s="54"/>
      <c r="B246" s="51"/>
      <c r="C246" s="52"/>
      <c r="D246" s="53"/>
      <c r="F246" s="59"/>
      <c r="G246" s="59"/>
      <c r="H246" s="59"/>
      <c r="I246" s="59"/>
      <c r="J246" s="59"/>
      <c r="K246" s="59"/>
      <c r="L246" s="59"/>
      <c r="M246" s="59"/>
      <c r="N246" s="71"/>
      <c r="O246" s="53"/>
      <c r="P246" s="59"/>
    </row>
    <row r="247" spans="1:16" x14ac:dyDescent="0.25">
      <c r="A247" s="54"/>
      <c r="B247" s="51"/>
      <c r="C247" s="52"/>
      <c r="D247" s="53"/>
      <c r="F247" s="59"/>
      <c r="G247" s="59"/>
      <c r="H247" s="59"/>
      <c r="I247" s="59"/>
      <c r="J247" s="59"/>
      <c r="K247" s="59"/>
      <c r="L247" s="59"/>
      <c r="M247" s="59"/>
      <c r="N247" s="71"/>
      <c r="O247" s="53"/>
      <c r="P247" s="59"/>
    </row>
    <row r="248" spans="1:16" x14ac:dyDescent="0.25">
      <c r="A248" s="54"/>
      <c r="B248" s="51"/>
      <c r="C248" s="52"/>
      <c r="D248" s="53"/>
      <c r="F248" s="53"/>
      <c r="G248" s="53"/>
      <c r="H248" s="53"/>
      <c r="I248" s="59"/>
      <c r="J248" s="59"/>
      <c r="K248" s="59"/>
      <c r="L248" s="59"/>
      <c r="M248" s="59"/>
      <c r="N248" s="71"/>
      <c r="O248" s="53"/>
      <c r="P248" s="59"/>
    </row>
    <row r="249" spans="1:16" x14ac:dyDescent="0.25">
      <c r="A249" s="54"/>
      <c r="B249" s="51"/>
      <c r="C249" s="52"/>
      <c r="D249" s="53"/>
    </row>
    <row r="250" spans="1:16" x14ac:dyDescent="0.25">
      <c r="A250" s="54"/>
      <c r="B250" s="51"/>
      <c r="C250" s="52"/>
      <c r="D250" s="53"/>
    </row>
    <row r="251" spans="1:16" x14ac:dyDescent="0.25">
      <c r="A251" s="54"/>
      <c r="B251" s="51"/>
      <c r="C251" s="52"/>
      <c r="D251" s="53"/>
    </row>
    <row r="252" spans="1:16" x14ac:dyDescent="0.25">
      <c r="A252" s="54"/>
      <c r="B252" s="51"/>
      <c r="C252" s="52"/>
      <c r="D252" s="53"/>
    </row>
    <row r="253" spans="1:16" x14ac:dyDescent="0.25">
      <c r="A253" s="54"/>
      <c r="B253" s="51"/>
      <c r="C253" s="52"/>
      <c r="D253" s="53"/>
    </row>
    <row r="254" spans="1:16" x14ac:dyDescent="0.25">
      <c r="A254" s="54"/>
      <c r="B254" s="51"/>
      <c r="C254" s="52"/>
      <c r="D254" s="53"/>
    </row>
    <row r="255" spans="1:16" x14ac:dyDescent="0.25">
      <c r="A255" s="54"/>
      <c r="B255" s="51"/>
      <c r="C255" s="52"/>
      <c r="D255" s="53"/>
    </row>
    <row r="256" spans="1:16" x14ac:dyDescent="0.25">
      <c r="A256" s="54"/>
      <c r="B256" s="51"/>
      <c r="C256" s="52"/>
      <c r="D256" s="53"/>
    </row>
    <row r="257" spans="1:4" x14ac:dyDescent="0.25">
      <c r="A257" s="54"/>
      <c r="B257" s="51"/>
      <c r="C257" s="52"/>
      <c r="D257" s="53"/>
    </row>
    <row r="258" spans="1:4" x14ac:dyDescent="0.25">
      <c r="A258" s="54"/>
      <c r="B258" s="51"/>
      <c r="C258" s="52"/>
      <c r="D258" s="53"/>
    </row>
    <row r="259" spans="1:4" x14ac:dyDescent="0.25">
      <c r="A259" s="54"/>
      <c r="B259" s="51"/>
      <c r="C259" s="52"/>
      <c r="D259" s="53"/>
    </row>
    <row r="260" spans="1:4" x14ac:dyDescent="0.25">
      <c r="A260" s="54"/>
      <c r="B260" s="51"/>
      <c r="C260" s="52"/>
      <c r="D260" s="53"/>
    </row>
    <row r="261" spans="1:4" x14ac:dyDescent="0.25">
      <c r="A261" s="54"/>
      <c r="B261" s="51"/>
      <c r="C261" s="52"/>
      <c r="D261" s="53"/>
    </row>
    <row r="262" spans="1:4" x14ac:dyDescent="0.25">
      <c r="A262" s="54"/>
      <c r="B262" s="51"/>
      <c r="C262" s="52"/>
      <c r="D262" s="53"/>
    </row>
    <row r="263" spans="1:4" x14ac:dyDescent="0.25">
      <c r="A263" s="54"/>
      <c r="B263" s="51"/>
      <c r="C263" s="52"/>
      <c r="D263" s="53"/>
    </row>
    <row r="264" spans="1:4" x14ac:dyDescent="0.25">
      <c r="A264" s="54"/>
      <c r="B264" s="51"/>
      <c r="C264" s="52"/>
      <c r="D264" s="53"/>
    </row>
  </sheetData>
  <mergeCells count="2">
    <mergeCell ref="A1:E1"/>
    <mergeCell ref="I1:N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07"/>
  <sheetViews>
    <sheetView workbookViewId="0">
      <selection activeCell="G12" sqref="G12"/>
    </sheetView>
  </sheetViews>
  <sheetFormatPr defaultRowHeight="15" x14ac:dyDescent="0.25"/>
  <sheetData>
    <row r="1" spans="1:13" x14ac:dyDescent="0.25">
      <c r="A1" s="73" t="s">
        <v>132</v>
      </c>
      <c r="B1" s="75"/>
      <c r="C1" s="75"/>
      <c r="D1" s="75"/>
      <c r="E1" s="75"/>
      <c r="F1" s="93" t="s">
        <v>170</v>
      </c>
      <c r="G1" s="93"/>
      <c r="H1" s="75"/>
      <c r="I1" s="75"/>
      <c r="J1" s="76"/>
      <c r="K1" s="77"/>
      <c r="L1" s="77"/>
      <c r="M1" s="78"/>
    </row>
    <row r="2" spans="1:13" x14ac:dyDescent="0.25">
      <c r="A2" s="75"/>
      <c r="B2" s="79"/>
      <c r="C2" s="75"/>
      <c r="D2" s="75"/>
      <c r="E2" s="149" t="s">
        <v>133</v>
      </c>
      <c r="F2" s="149"/>
      <c r="G2" s="75"/>
      <c r="H2" s="80"/>
      <c r="I2" s="80"/>
      <c r="J2" s="81"/>
      <c r="K2" s="75"/>
      <c r="L2" s="75"/>
      <c r="M2" s="79"/>
    </row>
    <row r="3" spans="1:13" x14ac:dyDescent="0.25">
      <c r="A3" s="82" t="s">
        <v>119</v>
      </c>
      <c r="B3" s="83" t="s">
        <v>134</v>
      </c>
      <c r="C3" s="82" t="s">
        <v>135</v>
      </c>
      <c r="D3" s="82" t="s">
        <v>136</v>
      </c>
      <c r="E3" s="82" t="s">
        <v>137</v>
      </c>
      <c r="F3" s="82" t="s">
        <v>138</v>
      </c>
      <c r="G3" s="82"/>
      <c r="H3" s="82"/>
      <c r="I3" s="82"/>
      <c r="J3" s="82"/>
    </row>
    <row r="4" spans="1:13" x14ac:dyDescent="0.25">
      <c r="E4" s="72">
        <f>SUM(E5:E206)</f>
        <v>0</v>
      </c>
      <c r="F4" s="72">
        <f t="shared" ref="F4:J4" si="0">SUM(F5:F206)</f>
        <v>0</v>
      </c>
      <c r="G4" s="72">
        <f t="shared" si="0"/>
        <v>0</v>
      </c>
      <c r="H4" s="72">
        <f t="shared" si="0"/>
        <v>0</v>
      </c>
      <c r="I4" s="72">
        <f t="shared" si="0"/>
        <v>0</v>
      </c>
      <c r="J4" s="72">
        <f t="shared" si="0"/>
        <v>0</v>
      </c>
    </row>
    <row r="5" spans="1:13" x14ac:dyDescent="0.25">
      <c r="A5" s="84"/>
      <c r="B5" s="77"/>
      <c r="C5" s="85"/>
      <c r="D5" s="72">
        <f t="shared" ref="D5:D36" si="1">SUM(E5:J5)</f>
        <v>0</v>
      </c>
      <c r="E5" s="87"/>
      <c r="F5" s="88"/>
      <c r="G5" s="88"/>
      <c r="H5" s="88"/>
      <c r="I5" s="88"/>
      <c r="J5" s="89"/>
      <c r="K5" s="90"/>
    </row>
    <row r="6" spans="1:13" x14ac:dyDescent="0.25">
      <c r="A6" s="84"/>
      <c r="B6" s="78"/>
      <c r="C6" s="85"/>
      <c r="D6" s="72">
        <f t="shared" si="1"/>
        <v>0</v>
      </c>
      <c r="E6" s="88"/>
      <c r="F6" s="88"/>
      <c r="G6" s="88"/>
      <c r="H6" s="88"/>
      <c r="I6" s="88"/>
      <c r="J6" s="88"/>
      <c r="K6" s="90"/>
    </row>
    <row r="7" spans="1:13" x14ac:dyDescent="0.25">
      <c r="A7" s="84"/>
      <c r="B7" s="78"/>
      <c r="C7" s="85"/>
      <c r="D7" s="72">
        <f t="shared" si="1"/>
        <v>0</v>
      </c>
      <c r="E7" s="88"/>
      <c r="F7" s="88"/>
      <c r="G7" s="88"/>
      <c r="H7" s="88"/>
      <c r="I7" s="88"/>
      <c r="J7" s="89"/>
      <c r="K7" s="88"/>
    </row>
    <row r="8" spans="1:13" x14ac:dyDescent="0.25">
      <c r="A8" s="84"/>
      <c r="B8" s="78"/>
      <c r="C8" s="85"/>
      <c r="D8" s="72">
        <f t="shared" si="1"/>
        <v>0</v>
      </c>
      <c r="E8" s="88"/>
      <c r="F8" s="88"/>
      <c r="G8" s="88"/>
      <c r="H8" s="91"/>
      <c r="I8" s="91"/>
      <c r="J8" s="89"/>
      <c r="K8" s="88"/>
    </row>
    <row r="9" spans="1:13" x14ac:dyDescent="0.25">
      <c r="A9" s="84"/>
      <c r="B9" s="78"/>
      <c r="C9" s="85"/>
      <c r="D9" s="72">
        <f t="shared" si="1"/>
        <v>0</v>
      </c>
      <c r="E9" s="88"/>
      <c r="F9" s="88"/>
      <c r="G9" s="88"/>
      <c r="H9" s="91"/>
      <c r="I9" s="91"/>
      <c r="J9" s="89"/>
      <c r="K9" s="88"/>
    </row>
    <row r="10" spans="1:13" x14ac:dyDescent="0.25">
      <c r="A10" s="84"/>
      <c r="B10" s="78"/>
      <c r="C10" s="85"/>
      <c r="D10" s="72">
        <f t="shared" si="1"/>
        <v>0</v>
      </c>
      <c r="E10" s="88"/>
      <c r="F10" s="88"/>
      <c r="G10" s="88"/>
      <c r="H10" s="91"/>
      <c r="I10" s="91"/>
      <c r="J10" s="89"/>
      <c r="K10" s="88"/>
    </row>
    <row r="11" spans="1:13" x14ac:dyDescent="0.25">
      <c r="A11" s="84"/>
      <c r="B11" s="78"/>
      <c r="C11" s="85"/>
      <c r="D11" s="72">
        <f t="shared" si="1"/>
        <v>0</v>
      </c>
      <c r="E11" s="88"/>
      <c r="F11" s="88"/>
      <c r="G11" s="88"/>
      <c r="H11" s="91"/>
      <c r="I11" s="91"/>
      <c r="J11" s="89"/>
      <c r="K11" s="88"/>
    </row>
    <row r="12" spans="1:13" x14ac:dyDescent="0.25">
      <c r="A12" s="84"/>
      <c r="B12" s="78"/>
      <c r="C12" s="85"/>
      <c r="D12" s="72">
        <f t="shared" si="1"/>
        <v>0</v>
      </c>
      <c r="E12" s="88"/>
      <c r="F12" s="88"/>
      <c r="G12" s="88"/>
      <c r="H12" s="91"/>
      <c r="I12" s="91"/>
      <c r="J12" s="89"/>
      <c r="K12" s="88"/>
    </row>
    <row r="13" spans="1:13" x14ac:dyDescent="0.25">
      <c r="A13" s="84"/>
      <c r="B13" s="78"/>
      <c r="C13" s="85"/>
      <c r="D13" s="72">
        <f t="shared" si="1"/>
        <v>0</v>
      </c>
      <c r="E13" s="88"/>
      <c r="F13" s="88"/>
      <c r="G13" s="88"/>
      <c r="H13" s="91"/>
      <c r="I13" s="91"/>
      <c r="J13" s="89"/>
      <c r="K13" s="88"/>
    </row>
    <row r="14" spans="1:13" x14ac:dyDescent="0.25">
      <c r="A14" s="84"/>
      <c r="B14" s="78"/>
      <c r="C14" s="85"/>
      <c r="D14" s="72">
        <f t="shared" si="1"/>
        <v>0</v>
      </c>
      <c r="E14" s="88"/>
      <c r="F14" s="88"/>
      <c r="G14" s="88"/>
      <c r="H14" s="91"/>
      <c r="I14" s="91"/>
      <c r="J14" s="89"/>
      <c r="K14" s="88"/>
    </row>
    <row r="15" spans="1:13" x14ac:dyDescent="0.25">
      <c r="A15" s="84"/>
      <c r="B15" s="78"/>
      <c r="C15" s="85"/>
      <c r="D15" s="72">
        <f t="shared" si="1"/>
        <v>0</v>
      </c>
      <c r="E15" s="88"/>
      <c r="F15" s="88"/>
      <c r="G15" s="88"/>
      <c r="H15" s="91"/>
      <c r="I15" s="91"/>
      <c r="J15" s="89"/>
      <c r="K15" s="88"/>
    </row>
    <row r="16" spans="1:13" x14ac:dyDescent="0.25">
      <c r="A16" s="84"/>
      <c r="B16" s="78"/>
      <c r="C16" s="85"/>
      <c r="D16" s="72">
        <f t="shared" si="1"/>
        <v>0</v>
      </c>
      <c r="E16" s="88"/>
      <c r="F16" s="88"/>
      <c r="G16" s="88"/>
      <c r="H16" s="91"/>
      <c r="I16" s="91"/>
      <c r="J16" s="89"/>
      <c r="K16" s="88"/>
    </row>
    <row r="17" spans="1:11" x14ac:dyDescent="0.25">
      <c r="A17" s="84"/>
      <c r="B17" s="78"/>
      <c r="C17" s="85"/>
      <c r="D17" s="72">
        <f t="shared" si="1"/>
        <v>0</v>
      </c>
      <c r="E17" s="88"/>
      <c r="F17" s="88"/>
      <c r="G17" s="88"/>
      <c r="H17" s="91"/>
      <c r="I17" s="91"/>
      <c r="J17" s="89"/>
      <c r="K17" s="88"/>
    </row>
    <row r="18" spans="1:11" x14ac:dyDescent="0.25">
      <c r="A18" s="84"/>
      <c r="B18" s="78"/>
      <c r="C18" s="85"/>
      <c r="D18" s="72">
        <f t="shared" si="1"/>
        <v>0</v>
      </c>
      <c r="E18" s="88"/>
      <c r="F18" s="88"/>
      <c r="G18" s="88"/>
      <c r="H18" s="91"/>
      <c r="I18" s="91"/>
      <c r="J18" s="89"/>
      <c r="K18" s="88"/>
    </row>
    <row r="19" spans="1:11" x14ac:dyDescent="0.25">
      <c r="A19" s="84"/>
      <c r="B19" s="78"/>
      <c r="C19" s="85"/>
      <c r="D19" s="72">
        <f t="shared" si="1"/>
        <v>0</v>
      </c>
      <c r="E19" s="88"/>
      <c r="F19" s="88"/>
      <c r="G19" s="88"/>
      <c r="H19" s="91"/>
      <c r="I19" s="91"/>
      <c r="J19" s="89"/>
      <c r="K19" s="88"/>
    </row>
    <row r="20" spans="1:11" x14ac:dyDescent="0.25">
      <c r="A20" s="84"/>
      <c r="B20" s="78"/>
      <c r="C20" s="85"/>
      <c r="D20" s="72">
        <f t="shared" si="1"/>
        <v>0</v>
      </c>
      <c r="E20" s="88"/>
      <c r="F20" s="88"/>
      <c r="G20" s="88"/>
      <c r="H20" s="91"/>
      <c r="I20" s="91"/>
      <c r="J20" s="89"/>
      <c r="K20" s="88"/>
    </row>
    <row r="21" spans="1:11" x14ac:dyDescent="0.25">
      <c r="A21" s="84"/>
      <c r="B21" s="78"/>
      <c r="C21" s="85"/>
      <c r="D21" s="72">
        <f t="shared" si="1"/>
        <v>0</v>
      </c>
      <c r="E21" s="88"/>
      <c r="F21" s="88"/>
      <c r="G21" s="88"/>
      <c r="H21" s="91"/>
      <c r="I21" s="91"/>
      <c r="J21" s="89"/>
      <c r="K21" s="88"/>
    </row>
    <row r="22" spans="1:11" x14ac:dyDescent="0.25">
      <c r="A22" s="77"/>
      <c r="B22" s="78"/>
      <c r="C22" s="85"/>
      <c r="D22" s="72">
        <f t="shared" si="1"/>
        <v>0</v>
      </c>
      <c r="E22" s="88"/>
      <c r="F22" s="88"/>
      <c r="G22" s="88"/>
      <c r="H22" s="91"/>
      <c r="I22" s="91"/>
      <c r="J22" s="89"/>
      <c r="K22" s="88"/>
    </row>
    <row r="23" spans="1:11" x14ac:dyDescent="0.25">
      <c r="A23" s="84"/>
      <c r="B23" s="78"/>
      <c r="C23" s="85"/>
      <c r="D23" s="72">
        <f t="shared" si="1"/>
        <v>0</v>
      </c>
      <c r="E23" s="88"/>
      <c r="F23" s="88"/>
      <c r="G23" s="88"/>
      <c r="H23" s="91"/>
      <c r="I23" s="91"/>
      <c r="J23" s="89"/>
      <c r="K23" s="88"/>
    </row>
    <row r="24" spans="1:11" x14ac:dyDescent="0.25">
      <c r="A24" s="84"/>
      <c r="B24" s="78"/>
      <c r="C24" s="85"/>
      <c r="D24" s="72">
        <f t="shared" si="1"/>
        <v>0</v>
      </c>
      <c r="E24" s="88"/>
      <c r="F24" s="88"/>
      <c r="G24" s="88"/>
      <c r="H24" s="91"/>
      <c r="I24" s="91"/>
      <c r="J24" s="89"/>
      <c r="K24" s="88"/>
    </row>
    <row r="25" spans="1:11" x14ac:dyDescent="0.25">
      <c r="A25" s="84"/>
      <c r="B25" s="78"/>
      <c r="C25" s="85"/>
      <c r="D25" s="72">
        <f t="shared" si="1"/>
        <v>0</v>
      </c>
      <c r="E25" s="88"/>
      <c r="F25" s="88"/>
      <c r="G25" s="88"/>
      <c r="H25" s="91"/>
      <c r="I25" s="91"/>
      <c r="J25" s="89"/>
      <c r="K25" s="88"/>
    </row>
    <row r="26" spans="1:11" x14ac:dyDescent="0.25">
      <c r="A26" s="84"/>
      <c r="B26" s="78"/>
      <c r="C26" s="85"/>
      <c r="D26" s="72">
        <f t="shared" si="1"/>
        <v>0</v>
      </c>
      <c r="E26" s="88"/>
      <c r="F26" s="88"/>
      <c r="G26" s="88"/>
      <c r="H26" s="91"/>
      <c r="I26" s="91"/>
      <c r="J26" s="89"/>
      <c r="K26" s="88"/>
    </row>
    <row r="27" spans="1:11" x14ac:dyDescent="0.25">
      <c r="A27" s="84"/>
      <c r="B27" s="78"/>
      <c r="C27" s="85"/>
      <c r="D27" s="72">
        <f t="shared" si="1"/>
        <v>0</v>
      </c>
      <c r="E27" s="88"/>
      <c r="F27" s="88"/>
      <c r="G27" s="88"/>
      <c r="H27" s="91"/>
      <c r="I27" s="91"/>
      <c r="J27" s="89"/>
      <c r="K27" s="88"/>
    </row>
    <row r="28" spans="1:11" x14ac:dyDescent="0.25">
      <c r="A28" s="84"/>
      <c r="B28" s="78"/>
      <c r="C28" s="85"/>
      <c r="D28" s="72">
        <f t="shared" si="1"/>
        <v>0</v>
      </c>
      <c r="E28" s="88"/>
      <c r="F28" s="88"/>
      <c r="G28" s="88"/>
      <c r="H28" s="91"/>
      <c r="I28" s="91"/>
      <c r="J28" s="89"/>
      <c r="K28" s="88"/>
    </row>
    <row r="29" spans="1:11" x14ac:dyDescent="0.25">
      <c r="A29" s="84"/>
      <c r="B29" s="78"/>
      <c r="C29" s="85"/>
      <c r="D29" s="72">
        <f t="shared" si="1"/>
        <v>0</v>
      </c>
      <c r="E29" s="88"/>
      <c r="F29" s="88"/>
      <c r="G29" s="88"/>
      <c r="H29" s="91"/>
      <c r="I29" s="91"/>
      <c r="J29" s="89"/>
      <c r="K29" s="88"/>
    </row>
    <row r="30" spans="1:11" x14ac:dyDescent="0.25">
      <c r="A30" s="84"/>
      <c r="B30" s="78"/>
      <c r="C30" s="85"/>
      <c r="D30" s="72">
        <f t="shared" si="1"/>
        <v>0</v>
      </c>
      <c r="E30" s="88"/>
      <c r="F30" s="88"/>
      <c r="G30" s="88"/>
      <c r="H30" s="91"/>
      <c r="I30" s="91"/>
      <c r="J30" s="89"/>
      <c r="K30" s="88"/>
    </row>
    <row r="31" spans="1:11" x14ac:dyDescent="0.25">
      <c r="A31" s="84"/>
      <c r="B31" s="78"/>
      <c r="C31" s="85"/>
      <c r="D31" s="72">
        <f t="shared" si="1"/>
        <v>0</v>
      </c>
      <c r="E31" s="88"/>
      <c r="F31" s="88"/>
      <c r="G31" s="88"/>
      <c r="H31" s="91"/>
      <c r="I31" s="91"/>
      <c r="J31" s="89"/>
      <c r="K31" s="88"/>
    </row>
    <row r="32" spans="1:11" x14ac:dyDescent="0.25">
      <c r="A32" s="84"/>
      <c r="B32" s="78"/>
      <c r="C32" s="85"/>
      <c r="D32" s="72">
        <f t="shared" si="1"/>
        <v>0</v>
      </c>
      <c r="E32" s="88"/>
      <c r="F32" s="88"/>
      <c r="G32" s="88"/>
      <c r="H32" s="91"/>
      <c r="I32" s="91"/>
      <c r="J32" s="89"/>
      <c r="K32" s="88"/>
    </row>
    <row r="33" spans="1:11" x14ac:dyDescent="0.25">
      <c r="A33" s="84"/>
      <c r="B33" s="78"/>
      <c r="C33" s="85"/>
      <c r="D33" s="72">
        <f t="shared" si="1"/>
        <v>0</v>
      </c>
      <c r="E33" s="88"/>
      <c r="F33" s="88"/>
      <c r="G33" s="88"/>
      <c r="H33" s="91"/>
      <c r="I33" s="91"/>
      <c r="J33" s="89"/>
      <c r="K33" s="88"/>
    </row>
    <row r="34" spans="1:11" x14ac:dyDescent="0.25">
      <c r="A34" s="84"/>
      <c r="B34" s="78"/>
      <c r="C34" s="85"/>
      <c r="D34" s="72">
        <f t="shared" si="1"/>
        <v>0</v>
      </c>
      <c r="E34" s="88"/>
      <c r="F34" s="88"/>
      <c r="G34" s="88"/>
      <c r="H34" s="91"/>
      <c r="I34" s="91"/>
      <c r="J34" s="89"/>
      <c r="K34" s="88"/>
    </row>
    <row r="35" spans="1:11" x14ac:dyDescent="0.25">
      <c r="A35" s="84"/>
      <c r="B35" s="78"/>
      <c r="C35" s="85"/>
      <c r="D35" s="72">
        <f t="shared" si="1"/>
        <v>0</v>
      </c>
      <c r="E35" s="88"/>
      <c r="F35" s="88"/>
      <c r="G35" s="88"/>
      <c r="H35" s="91"/>
      <c r="I35" s="91"/>
      <c r="J35" s="89"/>
      <c r="K35" s="88"/>
    </row>
    <row r="36" spans="1:11" x14ac:dyDescent="0.25">
      <c r="A36" s="84"/>
      <c r="B36" s="78"/>
      <c r="C36" s="85"/>
      <c r="D36" s="72">
        <f t="shared" si="1"/>
        <v>0</v>
      </c>
      <c r="E36" s="88"/>
      <c r="F36" s="88"/>
      <c r="G36" s="88"/>
      <c r="H36" s="91"/>
      <c r="I36" s="91"/>
      <c r="J36" s="89"/>
      <c r="K36" s="88"/>
    </row>
    <row r="37" spans="1:11" x14ac:dyDescent="0.25">
      <c r="A37" s="84"/>
      <c r="B37" s="78"/>
      <c r="C37" s="85"/>
      <c r="D37" s="72">
        <f t="shared" ref="D37:D68" si="2">SUM(E37:J37)</f>
        <v>0</v>
      </c>
      <c r="E37" s="88"/>
      <c r="F37" s="88"/>
      <c r="G37" s="88"/>
      <c r="H37" s="91"/>
      <c r="I37" s="91"/>
      <c r="J37" s="89"/>
      <c r="K37" s="88"/>
    </row>
    <row r="38" spans="1:11" x14ac:dyDescent="0.25">
      <c r="A38" s="77"/>
      <c r="B38" s="78"/>
      <c r="C38" s="85"/>
      <c r="D38" s="72">
        <f t="shared" si="2"/>
        <v>0</v>
      </c>
      <c r="E38" s="88"/>
      <c r="F38" s="88"/>
      <c r="G38" s="88"/>
      <c r="H38" s="91"/>
      <c r="I38" s="91"/>
      <c r="J38" s="89"/>
      <c r="K38" s="88"/>
    </row>
    <row r="39" spans="1:11" x14ac:dyDescent="0.25">
      <c r="A39" s="84"/>
      <c r="B39" s="78"/>
      <c r="C39" s="85"/>
      <c r="D39" s="72">
        <f t="shared" si="2"/>
        <v>0</v>
      </c>
      <c r="E39" s="88"/>
      <c r="F39" s="88"/>
      <c r="G39" s="88"/>
      <c r="H39" s="91"/>
      <c r="I39" s="91"/>
      <c r="J39" s="89"/>
      <c r="K39" s="88"/>
    </row>
    <row r="40" spans="1:11" x14ac:dyDescent="0.25">
      <c r="A40" s="84"/>
      <c r="B40" s="78"/>
      <c r="C40" s="85"/>
      <c r="D40" s="72">
        <f t="shared" si="2"/>
        <v>0</v>
      </c>
      <c r="E40" s="88"/>
      <c r="F40" s="88"/>
      <c r="G40" s="88"/>
      <c r="H40" s="91"/>
      <c r="I40" s="91"/>
      <c r="J40" s="89"/>
      <c r="K40" s="88"/>
    </row>
    <row r="41" spans="1:11" x14ac:dyDescent="0.25">
      <c r="A41" s="84"/>
      <c r="B41" s="78"/>
      <c r="C41" s="85"/>
      <c r="D41" s="72">
        <f t="shared" si="2"/>
        <v>0</v>
      </c>
      <c r="E41" s="88"/>
      <c r="F41" s="88"/>
      <c r="G41" s="88"/>
      <c r="H41" s="91"/>
      <c r="I41" s="91"/>
      <c r="J41" s="89"/>
      <c r="K41" s="88"/>
    </row>
    <row r="42" spans="1:11" x14ac:dyDescent="0.25">
      <c r="A42" s="84"/>
      <c r="B42" s="78"/>
      <c r="C42" s="85"/>
      <c r="D42" s="72">
        <f t="shared" si="2"/>
        <v>0</v>
      </c>
      <c r="E42" s="88"/>
      <c r="F42" s="88"/>
      <c r="G42" s="88"/>
      <c r="H42" s="91"/>
      <c r="I42" s="91"/>
      <c r="J42" s="89"/>
      <c r="K42" s="88"/>
    </row>
    <row r="43" spans="1:11" x14ac:dyDescent="0.25">
      <c r="A43" s="84"/>
      <c r="B43" s="78"/>
      <c r="C43" s="85"/>
      <c r="D43" s="72">
        <f t="shared" si="2"/>
        <v>0</v>
      </c>
      <c r="E43" s="88"/>
      <c r="F43" s="88"/>
      <c r="G43" s="88"/>
      <c r="H43" s="91"/>
      <c r="I43" s="91"/>
      <c r="J43" s="89"/>
      <c r="K43" s="88"/>
    </row>
    <row r="44" spans="1:11" x14ac:dyDescent="0.25">
      <c r="A44" s="84"/>
      <c r="B44" s="78"/>
      <c r="C44" s="85"/>
      <c r="D44" s="72">
        <f t="shared" si="2"/>
        <v>0</v>
      </c>
      <c r="E44" s="88"/>
      <c r="F44" s="88"/>
      <c r="G44" s="88"/>
      <c r="H44" s="91"/>
      <c r="I44" s="91"/>
      <c r="J44" s="89"/>
      <c r="K44" s="88"/>
    </row>
    <row r="45" spans="1:11" x14ac:dyDescent="0.25">
      <c r="A45" s="84"/>
      <c r="B45" s="78"/>
      <c r="C45" s="85"/>
      <c r="D45" s="72">
        <f t="shared" si="2"/>
        <v>0</v>
      </c>
      <c r="E45" s="88"/>
      <c r="F45" s="88"/>
      <c r="G45" s="88"/>
      <c r="H45" s="91"/>
      <c r="I45" s="91"/>
      <c r="J45" s="89"/>
      <c r="K45" s="88"/>
    </row>
    <row r="46" spans="1:11" x14ac:dyDescent="0.25">
      <c r="A46" s="84"/>
      <c r="B46" s="78"/>
      <c r="C46" s="85"/>
      <c r="D46" s="72">
        <f t="shared" si="2"/>
        <v>0</v>
      </c>
      <c r="E46" s="88"/>
      <c r="F46" s="88"/>
      <c r="G46" s="88"/>
      <c r="H46" s="91"/>
      <c r="I46" s="91"/>
      <c r="J46" s="89"/>
      <c r="K46" s="88"/>
    </row>
    <row r="47" spans="1:11" x14ac:dyDescent="0.25">
      <c r="A47" s="84"/>
      <c r="B47" s="78"/>
      <c r="C47" s="85"/>
      <c r="D47" s="72">
        <f t="shared" si="2"/>
        <v>0</v>
      </c>
      <c r="E47" s="88"/>
      <c r="F47" s="88"/>
      <c r="G47" s="88"/>
      <c r="H47" s="91"/>
      <c r="I47" s="91"/>
      <c r="J47" s="89"/>
      <c r="K47" s="88"/>
    </row>
    <row r="48" spans="1:11" x14ac:dyDescent="0.25">
      <c r="A48" s="84"/>
      <c r="B48" s="78"/>
      <c r="C48" s="85"/>
      <c r="D48" s="72">
        <f t="shared" si="2"/>
        <v>0</v>
      </c>
      <c r="E48" s="88"/>
      <c r="F48" s="88"/>
      <c r="G48" s="88"/>
      <c r="H48" s="91"/>
      <c r="I48" s="91"/>
      <c r="J48" s="89"/>
      <c r="K48" s="88"/>
    </row>
    <row r="49" spans="1:11" x14ac:dyDescent="0.25">
      <c r="A49" s="84"/>
      <c r="B49" s="78"/>
      <c r="C49" s="85"/>
      <c r="D49" s="72">
        <f t="shared" si="2"/>
        <v>0</v>
      </c>
      <c r="E49" s="88"/>
      <c r="F49" s="88"/>
      <c r="G49" s="88"/>
      <c r="H49" s="91"/>
      <c r="I49" s="91"/>
      <c r="J49" s="89"/>
      <c r="K49" s="88"/>
    </row>
    <row r="50" spans="1:11" x14ac:dyDescent="0.25">
      <c r="A50" s="84"/>
      <c r="B50" s="78"/>
      <c r="C50" s="85"/>
      <c r="D50" s="72">
        <f t="shared" si="2"/>
        <v>0</v>
      </c>
      <c r="E50" s="88"/>
      <c r="F50" s="88"/>
      <c r="G50" s="88"/>
      <c r="H50" s="91"/>
      <c r="I50" s="91"/>
      <c r="J50" s="89"/>
      <c r="K50" s="88"/>
    </row>
    <row r="51" spans="1:11" x14ac:dyDescent="0.25">
      <c r="A51" s="84"/>
      <c r="B51" s="78"/>
      <c r="C51" s="85"/>
      <c r="D51" s="72">
        <f t="shared" si="2"/>
        <v>0</v>
      </c>
      <c r="E51" s="88"/>
      <c r="F51" s="88"/>
      <c r="G51" s="88"/>
      <c r="H51" s="91"/>
      <c r="I51" s="91"/>
      <c r="J51" s="89"/>
      <c r="K51" s="88"/>
    </row>
    <row r="52" spans="1:11" x14ac:dyDescent="0.25">
      <c r="A52" s="84"/>
      <c r="B52" s="78"/>
      <c r="C52" s="85"/>
      <c r="D52" s="72">
        <f t="shared" si="2"/>
        <v>0</v>
      </c>
      <c r="E52" s="88"/>
      <c r="F52" s="88"/>
      <c r="G52" s="88"/>
      <c r="H52" s="91"/>
      <c r="I52" s="91"/>
      <c r="J52" s="89"/>
      <c r="K52" s="88"/>
    </row>
    <row r="53" spans="1:11" x14ac:dyDescent="0.25">
      <c r="A53" s="84"/>
      <c r="B53" s="78"/>
      <c r="C53" s="85"/>
      <c r="D53" s="72">
        <f t="shared" si="2"/>
        <v>0</v>
      </c>
      <c r="E53" s="88"/>
      <c r="F53" s="88"/>
      <c r="G53" s="88"/>
      <c r="H53" s="91"/>
      <c r="I53" s="91"/>
      <c r="J53" s="89"/>
      <c r="K53" s="88"/>
    </row>
    <row r="54" spans="1:11" x14ac:dyDescent="0.25">
      <c r="A54" s="84"/>
      <c r="B54" s="78"/>
      <c r="C54" s="85"/>
      <c r="D54" s="72">
        <f t="shared" si="2"/>
        <v>0</v>
      </c>
      <c r="E54" s="88"/>
      <c r="F54" s="88"/>
      <c r="G54" s="88"/>
      <c r="H54" s="91"/>
      <c r="I54" s="91"/>
      <c r="J54" s="89"/>
      <c r="K54" s="88"/>
    </row>
    <row r="55" spans="1:11" x14ac:dyDescent="0.25">
      <c r="A55" s="84"/>
      <c r="B55" s="78"/>
      <c r="C55" s="85"/>
      <c r="D55" s="72">
        <f t="shared" si="2"/>
        <v>0</v>
      </c>
      <c r="E55" s="88"/>
      <c r="F55" s="88"/>
      <c r="G55" s="88"/>
      <c r="H55" s="91"/>
      <c r="I55" s="91"/>
      <c r="J55" s="89"/>
      <c r="K55" s="88"/>
    </row>
    <row r="56" spans="1:11" x14ac:dyDescent="0.25">
      <c r="A56" s="84"/>
      <c r="B56" s="78"/>
      <c r="C56" s="85"/>
      <c r="D56" s="72">
        <f t="shared" si="2"/>
        <v>0</v>
      </c>
      <c r="E56" s="88"/>
      <c r="F56" s="88"/>
      <c r="G56" s="88"/>
      <c r="H56" s="91"/>
      <c r="I56" s="91"/>
      <c r="J56" s="89"/>
      <c r="K56" s="88"/>
    </row>
    <row r="57" spans="1:11" x14ac:dyDescent="0.25">
      <c r="A57" s="84"/>
      <c r="B57" s="78"/>
      <c r="C57" s="85"/>
      <c r="D57" s="72">
        <f t="shared" si="2"/>
        <v>0</v>
      </c>
      <c r="E57" s="88"/>
      <c r="F57" s="88"/>
      <c r="G57" s="88"/>
      <c r="H57" s="91"/>
      <c r="I57" s="91"/>
      <c r="J57" s="89"/>
      <c r="K57" s="88"/>
    </row>
    <row r="58" spans="1:11" x14ac:dyDescent="0.25">
      <c r="A58" s="77"/>
      <c r="B58" s="78"/>
      <c r="C58" s="85"/>
      <c r="D58" s="72">
        <f t="shared" si="2"/>
        <v>0</v>
      </c>
      <c r="E58" s="88"/>
      <c r="F58" s="88"/>
      <c r="G58" s="88"/>
      <c r="H58" s="91"/>
      <c r="I58" s="91"/>
      <c r="J58" s="89"/>
      <c r="K58" s="88"/>
    </row>
    <row r="59" spans="1:11" x14ac:dyDescent="0.25">
      <c r="A59" s="84"/>
      <c r="B59" s="78"/>
      <c r="C59" s="85"/>
      <c r="D59" s="72">
        <f t="shared" si="2"/>
        <v>0</v>
      </c>
      <c r="E59" s="88"/>
      <c r="F59" s="88"/>
      <c r="G59" s="88"/>
      <c r="H59" s="91"/>
      <c r="I59" s="91"/>
      <c r="J59" s="89"/>
      <c r="K59" s="88"/>
    </row>
    <row r="60" spans="1:11" x14ac:dyDescent="0.25">
      <c r="A60" s="84"/>
      <c r="B60" s="78"/>
      <c r="C60" s="85"/>
      <c r="D60" s="72">
        <f t="shared" si="2"/>
        <v>0</v>
      </c>
      <c r="E60" s="88"/>
      <c r="F60" s="88"/>
      <c r="G60" s="88"/>
      <c r="H60" s="91"/>
      <c r="I60" s="91"/>
      <c r="J60" s="89"/>
      <c r="K60" s="88"/>
    </row>
    <row r="61" spans="1:11" x14ac:dyDescent="0.25">
      <c r="A61" s="84"/>
      <c r="B61" s="78"/>
      <c r="C61" s="85"/>
      <c r="D61" s="72">
        <f t="shared" si="2"/>
        <v>0</v>
      </c>
      <c r="E61" s="88"/>
      <c r="F61" s="88"/>
      <c r="G61" s="88"/>
      <c r="H61" s="91"/>
      <c r="I61" s="91"/>
      <c r="J61" s="89"/>
      <c r="K61" s="88"/>
    </row>
    <row r="62" spans="1:11" x14ac:dyDescent="0.25">
      <c r="A62" s="84"/>
      <c r="B62" s="78"/>
      <c r="C62" s="85"/>
      <c r="D62" s="72">
        <f t="shared" si="2"/>
        <v>0</v>
      </c>
      <c r="E62" s="88"/>
      <c r="F62" s="88"/>
      <c r="G62" s="88"/>
      <c r="H62" s="91"/>
      <c r="I62" s="91"/>
      <c r="J62" s="89"/>
      <c r="K62" s="88"/>
    </row>
    <row r="63" spans="1:11" x14ac:dyDescent="0.25">
      <c r="A63" s="84"/>
      <c r="B63" s="78"/>
      <c r="C63" s="85"/>
      <c r="D63" s="72">
        <f t="shared" si="2"/>
        <v>0</v>
      </c>
      <c r="E63" s="88"/>
      <c r="F63" s="88"/>
      <c r="G63" s="88"/>
      <c r="H63" s="91"/>
      <c r="I63" s="91"/>
      <c r="J63" s="89"/>
      <c r="K63" s="88"/>
    </row>
    <row r="64" spans="1:11" x14ac:dyDescent="0.25">
      <c r="A64" s="84"/>
      <c r="B64" s="78"/>
      <c r="C64" s="85"/>
      <c r="D64" s="72">
        <f t="shared" si="2"/>
        <v>0</v>
      </c>
      <c r="E64" s="88"/>
      <c r="F64" s="88"/>
      <c r="G64" s="88"/>
      <c r="H64" s="91"/>
      <c r="I64" s="91"/>
      <c r="J64" s="89"/>
      <c r="K64" s="88"/>
    </row>
    <row r="65" spans="1:11" x14ac:dyDescent="0.25">
      <c r="A65" s="84"/>
      <c r="B65" s="78"/>
      <c r="C65" s="85"/>
      <c r="D65" s="72">
        <f t="shared" si="2"/>
        <v>0</v>
      </c>
      <c r="E65" s="88"/>
      <c r="F65" s="88"/>
      <c r="G65" s="88"/>
      <c r="H65" s="91"/>
      <c r="I65" s="91"/>
      <c r="J65" s="89"/>
      <c r="K65" s="88"/>
    </row>
    <row r="66" spans="1:11" x14ac:dyDescent="0.25">
      <c r="A66" s="84"/>
      <c r="B66" s="78"/>
      <c r="C66" s="85"/>
      <c r="D66" s="72">
        <f t="shared" si="2"/>
        <v>0</v>
      </c>
      <c r="E66" s="88"/>
      <c r="F66" s="88"/>
      <c r="G66" s="88"/>
      <c r="H66" s="91"/>
      <c r="I66" s="91"/>
      <c r="J66" s="89"/>
      <c r="K66" s="88"/>
    </row>
    <row r="67" spans="1:11" x14ac:dyDescent="0.25">
      <c r="A67" s="84"/>
      <c r="B67" s="78"/>
      <c r="C67" s="85"/>
      <c r="D67" s="72">
        <f t="shared" si="2"/>
        <v>0</v>
      </c>
      <c r="E67" s="88"/>
      <c r="F67" s="88"/>
      <c r="G67" s="88"/>
      <c r="H67" s="91"/>
      <c r="I67" s="91"/>
      <c r="J67" s="89"/>
      <c r="K67" s="88"/>
    </row>
    <row r="68" spans="1:11" x14ac:dyDescent="0.25">
      <c r="A68" s="84"/>
      <c r="B68" s="78"/>
      <c r="C68" s="85"/>
      <c r="D68" s="72">
        <f t="shared" si="2"/>
        <v>0</v>
      </c>
      <c r="E68" s="88"/>
      <c r="F68" s="88"/>
      <c r="G68" s="88"/>
      <c r="H68" s="91"/>
      <c r="I68" s="91"/>
      <c r="J68" s="89"/>
      <c r="K68" s="88"/>
    </row>
    <row r="69" spans="1:11" x14ac:dyDescent="0.25">
      <c r="A69" s="84"/>
      <c r="B69" s="78"/>
      <c r="C69" s="85"/>
      <c r="D69" s="72">
        <f t="shared" ref="D69:D100" si="3">SUM(E69:J69)</f>
        <v>0</v>
      </c>
      <c r="E69" s="88"/>
      <c r="F69" s="88"/>
      <c r="G69" s="88"/>
      <c r="H69" s="91"/>
      <c r="I69" s="91"/>
      <c r="J69" s="89"/>
      <c r="K69" s="88"/>
    </row>
    <row r="70" spans="1:11" x14ac:dyDescent="0.25">
      <c r="A70" s="84"/>
      <c r="B70" s="78"/>
      <c r="C70" s="85"/>
      <c r="D70" s="72">
        <f t="shared" si="3"/>
        <v>0</v>
      </c>
      <c r="E70" s="88"/>
      <c r="F70" s="88"/>
      <c r="G70" s="88"/>
      <c r="H70" s="91"/>
      <c r="I70" s="91"/>
      <c r="J70" s="89"/>
      <c r="K70" s="88"/>
    </row>
    <row r="71" spans="1:11" x14ac:dyDescent="0.25">
      <c r="A71" s="84"/>
      <c r="B71" s="78"/>
      <c r="C71" s="85"/>
      <c r="D71" s="72">
        <f t="shared" si="3"/>
        <v>0</v>
      </c>
      <c r="E71" s="88"/>
      <c r="F71" s="88"/>
      <c r="G71" s="88"/>
      <c r="H71" s="91"/>
      <c r="I71" s="91"/>
      <c r="J71" s="89"/>
      <c r="K71" s="88"/>
    </row>
    <row r="72" spans="1:11" x14ac:dyDescent="0.25">
      <c r="A72" s="84"/>
      <c r="B72" s="78"/>
      <c r="C72" s="85"/>
      <c r="D72" s="72">
        <f t="shared" si="3"/>
        <v>0</v>
      </c>
      <c r="E72" s="88"/>
      <c r="F72" s="88"/>
      <c r="G72" s="88"/>
      <c r="H72" s="91"/>
      <c r="I72" s="91"/>
      <c r="J72" s="89"/>
      <c r="K72" s="88"/>
    </row>
    <row r="73" spans="1:11" x14ac:dyDescent="0.25">
      <c r="A73" s="84"/>
      <c r="B73" s="78"/>
      <c r="C73" s="85"/>
      <c r="D73" s="72">
        <f t="shared" si="3"/>
        <v>0</v>
      </c>
      <c r="E73" s="88"/>
      <c r="F73" s="88"/>
      <c r="G73" s="88"/>
      <c r="H73" s="91"/>
      <c r="I73" s="91"/>
      <c r="J73" s="89"/>
      <c r="K73" s="88"/>
    </row>
    <row r="74" spans="1:11" x14ac:dyDescent="0.25">
      <c r="A74" s="84"/>
      <c r="B74" s="78"/>
      <c r="C74" s="85"/>
      <c r="D74" s="72">
        <f t="shared" si="3"/>
        <v>0</v>
      </c>
      <c r="E74" s="88"/>
      <c r="F74" s="88"/>
      <c r="G74" s="88"/>
      <c r="H74" s="91"/>
      <c r="I74" s="91"/>
      <c r="J74" s="89"/>
      <c r="K74" s="88"/>
    </row>
    <row r="75" spans="1:11" x14ac:dyDescent="0.25">
      <c r="A75" s="84"/>
      <c r="B75" s="78"/>
      <c r="C75" s="85"/>
      <c r="D75" s="72">
        <f t="shared" si="3"/>
        <v>0</v>
      </c>
      <c r="E75" s="88"/>
      <c r="F75" s="88"/>
      <c r="G75" s="88"/>
      <c r="H75" s="91"/>
      <c r="I75" s="91"/>
      <c r="J75" s="89"/>
      <c r="K75" s="88"/>
    </row>
    <row r="76" spans="1:11" x14ac:dyDescent="0.25">
      <c r="A76" s="84"/>
      <c r="B76" s="78"/>
      <c r="C76" s="85"/>
      <c r="D76" s="72">
        <f t="shared" si="3"/>
        <v>0</v>
      </c>
      <c r="E76" s="88"/>
      <c r="F76" s="88"/>
      <c r="G76" s="88"/>
      <c r="H76" s="91"/>
      <c r="I76" s="91"/>
      <c r="J76" s="89"/>
      <c r="K76" s="88"/>
    </row>
    <row r="77" spans="1:11" x14ac:dyDescent="0.25">
      <c r="A77" s="84"/>
      <c r="B77" s="78"/>
      <c r="C77" s="85"/>
      <c r="D77" s="72">
        <f t="shared" si="3"/>
        <v>0</v>
      </c>
      <c r="E77" s="88"/>
      <c r="F77" s="88"/>
      <c r="G77" s="88"/>
      <c r="H77" s="91"/>
      <c r="I77" s="91"/>
      <c r="J77" s="89"/>
      <c r="K77" s="88"/>
    </row>
    <row r="78" spans="1:11" x14ac:dyDescent="0.25">
      <c r="A78" s="84"/>
      <c r="B78" s="78"/>
      <c r="C78" s="85"/>
      <c r="D78" s="72">
        <f t="shared" si="3"/>
        <v>0</v>
      </c>
      <c r="E78" s="88"/>
      <c r="F78" s="88"/>
      <c r="G78" s="88"/>
      <c r="H78" s="91"/>
      <c r="I78" s="91"/>
      <c r="J78" s="89"/>
      <c r="K78" s="88"/>
    </row>
    <row r="79" spans="1:11" x14ac:dyDescent="0.25">
      <c r="A79" s="84"/>
      <c r="B79" s="78"/>
      <c r="C79" s="85"/>
      <c r="D79" s="72">
        <f t="shared" si="3"/>
        <v>0</v>
      </c>
      <c r="E79" s="88"/>
      <c r="F79" s="88"/>
      <c r="G79" s="88"/>
      <c r="H79" s="91"/>
      <c r="I79" s="91"/>
      <c r="J79" s="89"/>
      <c r="K79" s="88"/>
    </row>
    <row r="80" spans="1:11" x14ac:dyDescent="0.25">
      <c r="A80" s="84"/>
      <c r="B80" s="78"/>
      <c r="C80" s="85"/>
      <c r="D80" s="72">
        <f t="shared" si="3"/>
        <v>0</v>
      </c>
      <c r="E80" s="88"/>
      <c r="F80" s="88"/>
      <c r="G80" s="88"/>
      <c r="H80" s="91"/>
      <c r="I80" s="91"/>
      <c r="J80" s="89"/>
      <c r="K80" s="88"/>
    </row>
    <row r="81" spans="1:11" x14ac:dyDescent="0.25">
      <c r="A81" s="84"/>
      <c r="B81" s="78"/>
      <c r="C81" s="85"/>
      <c r="D81" s="72">
        <f t="shared" si="3"/>
        <v>0</v>
      </c>
      <c r="E81" s="88"/>
      <c r="F81" s="88"/>
      <c r="G81" s="88"/>
      <c r="H81" s="91"/>
      <c r="I81" s="91"/>
      <c r="J81" s="89"/>
      <c r="K81" s="88"/>
    </row>
    <row r="82" spans="1:11" x14ac:dyDescent="0.25">
      <c r="A82" s="84"/>
      <c r="B82" s="78"/>
      <c r="C82" s="85"/>
      <c r="D82" s="72">
        <f t="shared" si="3"/>
        <v>0</v>
      </c>
      <c r="E82" s="88"/>
      <c r="F82" s="88"/>
      <c r="G82" s="88"/>
      <c r="H82" s="91"/>
      <c r="I82" s="91"/>
      <c r="J82" s="89"/>
      <c r="K82" s="88"/>
    </row>
    <row r="83" spans="1:11" x14ac:dyDescent="0.25">
      <c r="A83" s="84"/>
      <c r="B83" s="78"/>
      <c r="C83" s="85"/>
      <c r="D83" s="72">
        <f t="shared" si="3"/>
        <v>0</v>
      </c>
      <c r="E83" s="88"/>
      <c r="F83" s="88"/>
      <c r="G83" s="88"/>
      <c r="H83" s="91"/>
      <c r="I83" s="91"/>
      <c r="J83" s="89"/>
      <c r="K83" s="88"/>
    </row>
    <row r="84" spans="1:11" x14ac:dyDescent="0.25">
      <c r="A84" s="84"/>
      <c r="B84" s="78"/>
      <c r="C84" s="85"/>
      <c r="D84" s="72">
        <f t="shared" si="3"/>
        <v>0</v>
      </c>
      <c r="E84" s="88"/>
      <c r="F84" s="88"/>
      <c r="G84" s="88"/>
      <c r="H84" s="91"/>
      <c r="I84" s="91"/>
      <c r="J84" s="89"/>
      <c r="K84" s="88"/>
    </row>
    <row r="85" spans="1:11" x14ac:dyDescent="0.25">
      <c r="A85" s="84"/>
      <c r="B85" s="78"/>
      <c r="C85" s="85"/>
      <c r="D85" s="72">
        <f t="shared" si="3"/>
        <v>0</v>
      </c>
      <c r="E85" s="88"/>
      <c r="F85" s="88"/>
      <c r="G85" s="88"/>
      <c r="H85" s="91"/>
      <c r="I85" s="91"/>
      <c r="J85" s="89"/>
      <c r="K85" s="88"/>
    </row>
    <row r="86" spans="1:11" x14ac:dyDescent="0.25">
      <c r="A86" s="84"/>
      <c r="B86" s="78"/>
      <c r="C86" s="85"/>
      <c r="D86" s="72">
        <f t="shared" si="3"/>
        <v>0</v>
      </c>
      <c r="E86" s="88"/>
      <c r="F86" s="88"/>
      <c r="G86" s="88"/>
      <c r="H86" s="91"/>
      <c r="I86" s="91"/>
      <c r="J86" s="89"/>
      <c r="K86" s="88"/>
    </row>
    <row r="87" spans="1:11" x14ac:dyDescent="0.25">
      <c r="A87" s="84"/>
      <c r="B87" s="78"/>
      <c r="C87" s="85"/>
      <c r="D87" s="72">
        <f t="shared" si="3"/>
        <v>0</v>
      </c>
      <c r="E87" s="88"/>
      <c r="F87" s="88"/>
      <c r="G87" s="88"/>
      <c r="H87" s="91"/>
      <c r="I87" s="91"/>
      <c r="J87" s="89"/>
      <c r="K87" s="88"/>
    </row>
    <row r="88" spans="1:11" x14ac:dyDescent="0.25">
      <c r="A88" s="84"/>
      <c r="B88" s="78"/>
      <c r="C88" s="85"/>
      <c r="D88" s="72">
        <f t="shared" si="3"/>
        <v>0</v>
      </c>
      <c r="E88" s="88"/>
      <c r="F88" s="88"/>
      <c r="G88" s="88"/>
      <c r="H88" s="91"/>
      <c r="I88" s="91"/>
      <c r="J88" s="89"/>
      <c r="K88" s="88"/>
    </row>
    <row r="89" spans="1:11" x14ac:dyDescent="0.25">
      <c r="A89" s="84"/>
      <c r="B89" s="78"/>
      <c r="C89" s="85"/>
      <c r="D89" s="72">
        <f t="shared" si="3"/>
        <v>0</v>
      </c>
      <c r="E89" s="88"/>
      <c r="F89" s="88"/>
      <c r="G89" s="88"/>
      <c r="H89" s="91"/>
      <c r="I89" s="91"/>
      <c r="J89" s="89"/>
      <c r="K89" s="88"/>
    </row>
    <row r="90" spans="1:11" x14ac:dyDescent="0.25">
      <c r="A90" s="84"/>
      <c r="B90" s="78"/>
      <c r="C90" s="85"/>
      <c r="D90" s="72">
        <f t="shared" si="3"/>
        <v>0</v>
      </c>
      <c r="E90" s="88"/>
      <c r="F90" s="88"/>
      <c r="G90" s="88"/>
      <c r="H90" s="91"/>
      <c r="I90" s="91"/>
      <c r="J90" s="89"/>
      <c r="K90" s="88"/>
    </row>
    <row r="91" spans="1:11" x14ac:dyDescent="0.25">
      <c r="A91" s="84"/>
      <c r="B91" s="78"/>
      <c r="C91" s="85"/>
      <c r="D91" s="72">
        <f t="shared" si="3"/>
        <v>0</v>
      </c>
      <c r="E91" s="88"/>
      <c r="F91" s="88"/>
      <c r="G91" s="88"/>
      <c r="H91" s="91"/>
      <c r="I91" s="91"/>
      <c r="J91" s="89"/>
      <c r="K91" s="88"/>
    </row>
    <row r="92" spans="1:11" x14ac:dyDescent="0.25">
      <c r="A92" s="84"/>
      <c r="B92" s="78"/>
      <c r="C92" s="85"/>
      <c r="D92" s="72">
        <f t="shared" si="3"/>
        <v>0</v>
      </c>
      <c r="E92" s="88"/>
      <c r="F92" s="88"/>
      <c r="G92" s="88"/>
      <c r="H92" s="91"/>
      <c r="I92" s="91"/>
      <c r="J92" s="89"/>
      <c r="K92" s="88"/>
    </row>
    <row r="93" spans="1:11" x14ac:dyDescent="0.25">
      <c r="A93" s="84"/>
      <c r="B93" s="78"/>
      <c r="C93" s="85"/>
      <c r="D93" s="72">
        <f t="shared" si="3"/>
        <v>0</v>
      </c>
      <c r="E93" s="88"/>
      <c r="F93" s="88"/>
      <c r="G93" s="88"/>
      <c r="H93" s="91"/>
      <c r="I93" s="91"/>
      <c r="J93" s="89"/>
      <c r="K93" s="88"/>
    </row>
    <row r="94" spans="1:11" x14ac:dyDescent="0.25">
      <c r="A94" s="84"/>
      <c r="B94" s="78"/>
      <c r="C94" s="85"/>
      <c r="D94" s="72">
        <f t="shared" si="3"/>
        <v>0</v>
      </c>
      <c r="E94" s="88"/>
      <c r="F94" s="88"/>
      <c r="G94" s="88"/>
      <c r="H94" s="91"/>
      <c r="I94" s="91"/>
      <c r="J94" s="89"/>
      <c r="K94" s="88"/>
    </row>
    <row r="95" spans="1:11" x14ac:dyDescent="0.25">
      <c r="A95" s="84"/>
      <c r="B95" s="78"/>
      <c r="C95" s="85"/>
      <c r="D95" s="72">
        <f t="shared" si="3"/>
        <v>0</v>
      </c>
      <c r="E95" s="88"/>
      <c r="F95" s="88"/>
      <c r="G95" s="88"/>
      <c r="H95" s="91"/>
      <c r="I95" s="91"/>
      <c r="J95" s="89"/>
      <c r="K95" s="88"/>
    </row>
    <row r="96" spans="1:11" x14ac:dyDescent="0.25">
      <c r="A96" s="84"/>
      <c r="B96" s="78"/>
      <c r="C96" s="85"/>
      <c r="D96" s="72">
        <f t="shared" si="3"/>
        <v>0</v>
      </c>
      <c r="E96" s="88"/>
      <c r="F96" s="88"/>
      <c r="G96" s="88"/>
      <c r="H96" s="91"/>
      <c r="I96" s="91"/>
      <c r="J96" s="89"/>
      <c r="K96" s="88"/>
    </row>
    <row r="97" spans="1:11" x14ac:dyDescent="0.25">
      <c r="A97" s="84"/>
      <c r="B97" s="78"/>
      <c r="C97" s="85"/>
      <c r="D97" s="72">
        <f t="shared" si="3"/>
        <v>0</v>
      </c>
      <c r="E97" s="88"/>
      <c r="F97" s="88"/>
      <c r="G97" s="88"/>
      <c r="H97" s="91"/>
      <c r="I97" s="91"/>
      <c r="J97" s="89"/>
      <c r="K97" s="88"/>
    </row>
    <row r="98" spans="1:11" x14ac:dyDescent="0.25">
      <c r="A98" s="84"/>
      <c r="B98" s="78"/>
      <c r="C98" s="85"/>
      <c r="D98" s="72">
        <f t="shared" si="3"/>
        <v>0</v>
      </c>
      <c r="E98" s="88"/>
      <c r="F98" s="88"/>
      <c r="G98" s="88"/>
      <c r="H98" s="91"/>
      <c r="I98" s="91"/>
      <c r="J98" s="89"/>
      <c r="K98" s="88"/>
    </row>
    <row r="99" spans="1:11" x14ac:dyDescent="0.25">
      <c r="A99" s="84"/>
      <c r="B99" s="78"/>
      <c r="C99" s="85"/>
      <c r="D99" s="72">
        <f t="shared" si="3"/>
        <v>0</v>
      </c>
      <c r="E99" s="88"/>
      <c r="F99" s="88"/>
      <c r="G99" s="88"/>
      <c r="H99" s="91"/>
      <c r="I99" s="91"/>
      <c r="J99" s="89"/>
      <c r="K99" s="88"/>
    </row>
    <row r="100" spans="1:11" x14ac:dyDescent="0.25">
      <c r="A100" s="84"/>
      <c r="B100" s="78"/>
      <c r="C100" s="85"/>
      <c r="D100" s="72">
        <f t="shared" si="3"/>
        <v>0</v>
      </c>
      <c r="E100" s="88"/>
      <c r="F100" s="88"/>
      <c r="G100" s="88"/>
      <c r="H100" s="91"/>
      <c r="I100" s="91"/>
      <c r="J100" s="89"/>
      <c r="K100" s="88"/>
    </row>
    <row r="101" spans="1:11" x14ac:dyDescent="0.25">
      <c r="A101" s="84"/>
      <c r="B101" s="78"/>
      <c r="C101" s="85"/>
      <c r="D101" s="72">
        <f t="shared" ref="D101:D132" si="4">SUM(E101:J101)</f>
        <v>0</v>
      </c>
      <c r="E101" s="88"/>
      <c r="F101" s="88"/>
      <c r="G101" s="88"/>
      <c r="H101" s="91"/>
      <c r="I101" s="91"/>
      <c r="J101" s="89"/>
      <c r="K101" s="88"/>
    </row>
    <row r="102" spans="1:11" x14ac:dyDescent="0.25">
      <c r="A102" s="84"/>
      <c r="B102" s="78"/>
      <c r="C102" s="85"/>
      <c r="D102" s="72">
        <f t="shared" si="4"/>
        <v>0</v>
      </c>
      <c r="E102" s="88"/>
      <c r="F102" s="88"/>
      <c r="G102" s="88"/>
      <c r="H102" s="91"/>
      <c r="I102" s="91"/>
      <c r="J102" s="89"/>
      <c r="K102" s="88"/>
    </row>
    <row r="103" spans="1:11" x14ac:dyDescent="0.25">
      <c r="A103" s="84"/>
      <c r="B103" s="78"/>
      <c r="C103" s="85"/>
      <c r="D103" s="72">
        <f t="shared" si="4"/>
        <v>0</v>
      </c>
      <c r="E103" s="88"/>
      <c r="F103" s="88"/>
      <c r="G103" s="88"/>
      <c r="H103" s="91"/>
      <c r="I103" s="91"/>
      <c r="J103" s="89"/>
      <c r="K103" s="88"/>
    </row>
    <row r="104" spans="1:11" x14ac:dyDescent="0.25">
      <c r="A104" s="84"/>
      <c r="B104" s="78"/>
      <c r="C104" s="85"/>
      <c r="D104" s="72">
        <f t="shared" si="4"/>
        <v>0</v>
      </c>
      <c r="E104" s="88"/>
      <c r="F104" s="88"/>
      <c r="G104" s="88"/>
      <c r="H104" s="91"/>
      <c r="I104" s="91"/>
      <c r="J104" s="89"/>
      <c r="K104" s="88"/>
    </row>
    <row r="105" spans="1:11" x14ac:dyDescent="0.25">
      <c r="A105" s="84"/>
      <c r="B105" s="78"/>
      <c r="C105" s="85"/>
      <c r="D105" s="72">
        <f t="shared" si="4"/>
        <v>0</v>
      </c>
      <c r="E105" s="88"/>
      <c r="F105" s="88"/>
      <c r="G105" s="88"/>
      <c r="H105" s="91"/>
      <c r="I105" s="91"/>
      <c r="J105" s="89"/>
      <c r="K105" s="88"/>
    </row>
    <row r="106" spans="1:11" x14ac:dyDescent="0.25">
      <c r="A106" s="84"/>
      <c r="B106" s="78"/>
      <c r="C106" s="85"/>
      <c r="D106" s="72">
        <f t="shared" si="4"/>
        <v>0</v>
      </c>
      <c r="E106" s="88"/>
      <c r="F106" s="88"/>
      <c r="G106" s="88"/>
      <c r="H106" s="91"/>
      <c r="I106" s="91"/>
      <c r="J106" s="89"/>
      <c r="K106" s="88"/>
    </row>
    <row r="107" spans="1:11" x14ac:dyDescent="0.25">
      <c r="A107" s="84"/>
      <c r="B107" s="78"/>
      <c r="C107" s="85"/>
      <c r="D107" s="72">
        <f t="shared" si="4"/>
        <v>0</v>
      </c>
      <c r="E107" s="88"/>
      <c r="F107" s="88"/>
      <c r="G107" s="88"/>
      <c r="H107" s="91"/>
      <c r="I107" s="91"/>
      <c r="J107" s="89"/>
      <c r="K107" s="88"/>
    </row>
    <row r="108" spans="1:11" x14ac:dyDescent="0.25">
      <c r="A108" s="84"/>
      <c r="B108" s="78"/>
      <c r="C108" s="85"/>
      <c r="D108" s="72">
        <f t="shared" si="4"/>
        <v>0</v>
      </c>
      <c r="E108" s="88"/>
      <c r="F108" s="88"/>
      <c r="G108" s="88"/>
      <c r="H108" s="91"/>
      <c r="I108" s="91"/>
      <c r="J108" s="89"/>
      <c r="K108" s="88"/>
    </row>
    <row r="109" spans="1:11" x14ac:dyDescent="0.25">
      <c r="A109" s="84"/>
      <c r="B109" s="77"/>
      <c r="C109" s="85"/>
      <c r="D109" s="72">
        <f t="shared" si="4"/>
        <v>0</v>
      </c>
      <c r="E109" s="88"/>
      <c r="F109" s="88"/>
      <c r="G109" s="88"/>
      <c r="H109" s="91"/>
      <c r="I109" s="91"/>
      <c r="J109" s="89"/>
      <c r="K109" s="88"/>
    </row>
    <row r="110" spans="1:11" x14ac:dyDescent="0.25">
      <c r="A110" s="84"/>
      <c r="B110" s="78"/>
      <c r="C110" s="85"/>
      <c r="D110" s="72">
        <f t="shared" si="4"/>
        <v>0</v>
      </c>
      <c r="E110" s="88"/>
      <c r="F110" s="88"/>
      <c r="G110" s="88"/>
      <c r="H110" s="91"/>
      <c r="I110" s="91"/>
      <c r="J110" s="89"/>
      <c r="K110" s="88"/>
    </row>
    <row r="111" spans="1:11" x14ac:dyDescent="0.25">
      <c r="A111" s="84"/>
      <c r="B111" s="78"/>
      <c r="C111" s="85"/>
      <c r="D111" s="72">
        <f t="shared" si="4"/>
        <v>0</v>
      </c>
      <c r="E111" s="88"/>
      <c r="F111" s="88"/>
      <c r="G111" s="88"/>
      <c r="H111" s="91"/>
      <c r="I111" s="91"/>
      <c r="J111" s="89"/>
      <c r="K111" s="88"/>
    </row>
    <row r="112" spans="1:11" x14ac:dyDescent="0.25">
      <c r="A112" s="84"/>
      <c r="B112" s="78"/>
      <c r="C112" s="85"/>
      <c r="D112" s="72">
        <f t="shared" si="4"/>
        <v>0</v>
      </c>
      <c r="E112" s="88"/>
      <c r="F112" s="88"/>
      <c r="G112" s="88"/>
      <c r="H112" s="91"/>
      <c r="I112" s="91"/>
      <c r="J112" s="89"/>
      <c r="K112" s="88"/>
    </row>
    <row r="113" spans="1:11" x14ac:dyDescent="0.25">
      <c r="A113" s="77"/>
      <c r="B113" s="78"/>
      <c r="C113" s="85"/>
      <c r="D113" s="72">
        <f t="shared" si="4"/>
        <v>0</v>
      </c>
      <c r="E113" s="88"/>
      <c r="F113" s="88"/>
      <c r="G113" s="88"/>
      <c r="H113" s="91"/>
      <c r="I113" s="91"/>
      <c r="J113" s="89"/>
      <c r="K113" s="88"/>
    </row>
    <row r="114" spans="1:11" x14ac:dyDescent="0.25">
      <c r="A114" s="84"/>
      <c r="B114" s="78"/>
      <c r="C114" s="85"/>
      <c r="D114" s="72">
        <f t="shared" si="4"/>
        <v>0</v>
      </c>
      <c r="E114" s="88"/>
      <c r="F114" s="88"/>
      <c r="G114" s="88"/>
      <c r="H114" s="91"/>
      <c r="I114" s="91"/>
      <c r="J114" s="89"/>
      <c r="K114" s="88"/>
    </row>
    <row r="115" spans="1:11" x14ac:dyDescent="0.25">
      <c r="A115" s="84"/>
      <c r="B115" s="78"/>
      <c r="C115" s="85"/>
      <c r="D115" s="72">
        <f t="shared" si="4"/>
        <v>0</v>
      </c>
      <c r="E115" s="88"/>
      <c r="F115" s="88"/>
      <c r="G115" s="88"/>
      <c r="H115" s="91"/>
      <c r="I115" s="88"/>
      <c r="J115" s="89"/>
      <c r="K115" s="88"/>
    </row>
    <row r="116" spans="1:11" x14ac:dyDescent="0.25">
      <c r="A116" s="84"/>
      <c r="B116" s="78"/>
      <c r="C116" s="85"/>
      <c r="D116" s="72">
        <f t="shared" si="4"/>
        <v>0</v>
      </c>
      <c r="E116" s="88"/>
      <c r="F116" s="88"/>
      <c r="G116" s="88"/>
      <c r="H116" s="91"/>
      <c r="I116" s="91"/>
      <c r="J116" s="89"/>
      <c r="K116" s="88"/>
    </row>
    <row r="117" spans="1:11" x14ac:dyDescent="0.25">
      <c r="A117" s="84"/>
      <c r="B117" s="78"/>
      <c r="C117" s="85"/>
      <c r="D117" s="72">
        <f t="shared" si="4"/>
        <v>0</v>
      </c>
      <c r="E117" s="88"/>
      <c r="F117" s="88"/>
      <c r="G117" s="88"/>
      <c r="H117" s="91"/>
      <c r="I117" s="91"/>
      <c r="J117" s="89"/>
      <c r="K117" s="88"/>
    </row>
    <row r="118" spans="1:11" x14ac:dyDescent="0.25">
      <c r="A118" s="84"/>
      <c r="B118" s="78"/>
      <c r="C118" s="85"/>
      <c r="D118" s="72">
        <f t="shared" si="4"/>
        <v>0</v>
      </c>
      <c r="E118" s="88"/>
      <c r="F118" s="88"/>
      <c r="G118" s="88"/>
      <c r="H118" s="91"/>
      <c r="I118" s="91"/>
      <c r="J118" s="89"/>
      <c r="K118" s="88"/>
    </row>
    <row r="119" spans="1:11" x14ac:dyDescent="0.25">
      <c r="A119" s="84"/>
      <c r="B119" s="78"/>
      <c r="C119" s="85"/>
      <c r="D119" s="72">
        <f t="shared" si="4"/>
        <v>0</v>
      </c>
      <c r="E119" s="88"/>
      <c r="F119" s="88"/>
      <c r="G119" s="88"/>
      <c r="H119" s="91"/>
      <c r="I119" s="91"/>
      <c r="J119" s="89"/>
      <c r="K119" s="88"/>
    </row>
    <row r="120" spans="1:11" x14ac:dyDescent="0.25">
      <c r="A120" s="84"/>
      <c r="B120" s="78"/>
      <c r="C120" s="85"/>
      <c r="D120" s="72">
        <f t="shared" si="4"/>
        <v>0</v>
      </c>
      <c r="E120" s="88"/>
      <c r="F120" s="88"/>
      <c r="G120" s="88"/>
      <c r="H120" s="91"/>
      <c r="I120" s="91"/>
      <c r="J120" s="89"/>
      <c r="K120" s="88"/>
    </row>
    <row r="121" spans="1:11" x14ac:dyDescent="0.25">
      <c r="A121" s="84"/>
      <c r="B121" s="78"/>
      <c r="C121" s="85"/>
      <c r="D121" s="72">
        <f t="shared" si="4"/>
        <v>0</v>
      </c>
      <c r="E121" s="88"/>
      <c r="F121" s="88"/>
      <c r="G121" s="88"/>
      <c r="H121" s="91"/>
      <c r="I121" s="91"/>
      <c r="J121" s="89"/>
      <c r="K121" s="88"/>
    </row>
    <row r="122" spans="1:11" x14ac:dyDescent="0.25">
      <c r="A122" s="84"/>
      <c r="B122" s="78"/>
      <c r="C122" s="85"/>
      <c r="D122" s="72">
        <f t="shared" si="4"/>
        <v>0</v>
      </c>
      <c r="E122" s="88"/>
      <c r="F122" s="88"/>
      <c r="G122" s="88"/>
      <c r="H122" s="91"/>
      <c r="I122" s="91"/>
      <c r="J122" s="89"/>
      <c r="K122" s="88"/>
    </row>
    <row r="123" spans="1:11" x14ac:dyDescent="0.25">
      <c r="A123" s="84"/>
      <c r="B123" s="78"/>
      <c r="C123" s="85"/>
      <c r="D123" s="72">
        <f t="shared" si="4"/>
        <v>0</v>
      </c>
      <c r="E123" s="88"/>
      <c r="F123" s="88"/>
      <c r="G123" s="88"/>
      <c r="H123" s="91"/>
      <c r="I123" s="91"/>
      <c r="J123" s="89"/>
      <c r="K123" s="88"/>
    </row>
    <row r="124" spans="1:11" x14ac:dyDescent="0.25">
      <c r="A124" s="84"/>
      <c r="B124" s="78"/>
      <c r="C124" s="85"/>
      <c r="D124" s="72">
        <f t="shared" si="4"/>
        <v>0</v>
      </c>
      <c r="E124" s="88"/>
      <c r="F124" s="88"/>
      <c r="G124" s="88"/>
      <c r="H124" s="91"/>
      <c r="I124" s="91"/>
      <c r="J124" s="89"/>
      <c r="K124" s="88"/>
    </row>
    <row r="125" spans="1:11" x14ac:dyDescent="0.25">
      <c r="A125" s="84"/>
      <c r="B125" s="78"/>
      <c r="C125" s="85"/>
      <c r="D125" s="72">
        <f t="shared" si="4"/>
        <v>0</v>
      </c>
      <c r="E125" s="88"/>
      <c r="F125" s="88"/>
      <c r="G125" s="88"/>
      <c r="H125" s="91"/>
      <c r="I125" s="91"/>
      <c r="J125" s="89"/>
      <c r="K125" s="88"/>
    </row>
    <row r="126" spans="1:11" x14ac:dyDescent="0.25">
      <c r="A126" s="84"/>
      <c r="B126" s="78"/>
      <c r="C126" s="85"/>
      <c r="D126" s="72">
        <f t="shared" si="4"/>
        <v>0</v>
      </c>
      <c r="E126" s="88"/>
      <c r="F126" s="88"/>
      <c r="G126" s="88"/>
      <c r="H126" s="91"/>
      <c r="I126" s="91"/>
      <c r="J126" s="89"/>
      <c r="K126" s="88"/>
    </row>
    <row r="127" spans="1:11" x14ac:dyDescent="0.25">
      <c r="A127" s="84"/>
      <c r="B127" s="78"/>
      <c r="C127" s="85"/>
      <c r="D127" s="72">
        <f t="shared" si="4"/>
        <v>0</v>
      </c>
      <c r="E127" s="88"/>
      <c r="F127" s="88"/>
      <c r="G127" s="88"/>
      <c r="H127" s="91"/>
      <c r="I127" s="91"/>
      <c r="J127" s="89"/>
      <c r="K127" s="88"/>
    </row>
    <row r="128" spans="1:11" x14ac:dyDescent="0.25">
      <c r="A128" s="84"/>
      <c r="B128" s="78"/>
      <c r="C128" s="85"/>
      <c r="D128" s="72">
        <f t="shared" si="4"/>
        <v>0</v>
      </c>
      <c r="E128" s="88"/>
      <c r="F128" s="88"/>
      <c r="G128" s="88"/>
      <c r="H128" s="91"/>
      <c r="I128" s="91"/>
      <c r="J128" s="89"/>
      <c r="K128" s="88"/>
    </row>
    <row r="129" spans="1:11" x14ac:dyDescent="0.25">
      <c r="A129" s="84"/>
      <c r="B129" s="78"/>
      <c r="C129" s="85"/>
      <c r="D129" s="72">
        <f t="shared" si="4"/>
        <v>0</v>
      </c>
      <c r="E129" s="88"/>
      <c r="F129" s="88"/>
      <c r="G129" s="88"/>
      <c r="H129" s="91"/>
      <c r="I129" s="91"/>
      <c r="J129" s="89"/>
      <c r="K129" s="88"/>
    </row>
    <row r="130" spans="1:11" x14ac:dyDescent="0.25">
      <c r="A130" s="84"/>
      <c r="B130" s="78"/>
      <c r="C130" s="85"/>
      <c r="D130" s="72">
        <f t="shared" si="4"/>
        <v>0</v>
      </c>
      <c r="E130" s="88"/>
      <c r="F130" s="88"/>
      <c r="G130" s="88"/>
      <c r="H130" s="91"/>
      <c r="I130" s="91"/>
      <c r="J130" s="89"/>
      <c r="K130" s="88"/>
    </row>
    <row r="131" spans="1:11" x14ac:dyDescent="0.25">
      <c r="A131" s="84"/>
      <c r="B131" s="78"/>
      <c r="C131" s="85"/>
      <c r="D131" s="72">
        <f t="shared" si="4"/>
        <v>0</v>
      </c>
      <c r="E131" s="88"/>
      <c r="F131" s="88"/>
      <c r="G131" s="88"/>
      <c r="H131" s="91"/>
      <c r="I131" s="91"/>
      <c r="J131" s="89"/>
      <c r="K131" s="88"/>
    </row>
    <row r="132" spans="1:11" x14ac:dyDescent="0.25">
      <c r="A132" s="84"/>
      <c r="B132" s="78"/>
      <c r="C132" s="85"/>
      <c r="D132" s="72">
        <f t="shared" si="4"/>
        <v>0</v>
      </c>
      <c r="E132" s="88"/>
      <c r="F132" s="88"/>
      <c r="G132" s="88"/>
      <c r="H132" s="91"/>
      <c r="I132" s="91"/>
      <c r="J132" s="89"/>
      <c r="K132" s="88"/>
    </row>
    <row r="133" spans="1:11" x14ac:dyDescent="0.25">
      <c r="A133" s="84"/>
      <c r="B133" s="78"/>
      <c r="C133" s="85"/>
      <c r="D133" s="72">
        <f t="shared" ref="D133:D164" si="5">SUM(E133:J133)</f>
        <v>0</v>
      </c>
      <c r="E133" s="88"/>
      <c r="F133" s="88"/>
      <c r="G133" s="88"/>
      <c r="H133" s="91"/>
      <c r="I133" s="91"/>
      <c r="J133" s="89"/>
      <c r="K133" s="88"/>
    </row>
    <row r="134" spans="1:11" x14ac:dyDescent="0.25">
      <c r="A134" s="84"/>
      <c r="B134" s="78"/>
      <c r="C134" s="85"/>
      <c r="D134" s="72">
        <f t="shared" si="5"/>
        <v>0</v>
      </c>
      <c r="E134" s="88"/>
      <c r="F134" s="88"/>
      <c r="G134" s="88"/>
      <c r="H134" s="91"/>
      <c r="I134" s="91"/>
      <c r="J134" s="89"/>
      <c r="K134" s="88"/>
    </row>
    <row r="135" spans="1:11" x14ac:dyDescent="0.25">
      <c r="A135" s="84"/>
      <c r="B135" s="78"/>
      <c r="C135" s="85"/>
      <c r="D135" s="72">
        <f t="shared" si="5"/>
        <v>0</v>
      </c>
      <c r="E135" s="88"/>
      <c r="F135" s="88"/>
      <c r="G135" s="88"/>
      <c r="H135" s="91"/>
      <c r="I135" s="91"/>
      <c r="J135" s="89"/>
      <c r="K135" s="88"/>
    </row>
    <row r="136" spans="1:11" x14ac:dyDescent="0.25">
      <c r="A136" s="84"/>
      <c r="B136" s="78"/>
      <c r="C136" s="85"/>
      <c r="D136" s="72">
        <f t="shared" si="5"/>
        <v>0</v>
      </c>
      <c r="E136" s="88"/>
      <c r="F136" s="88"/>
      <c r="G136" s="88"/>
      <c r="H136" s="91"/>
      <c r="I136" s="91"/>
      <c r="J136" s="89"/>
      <c r="K136" s="88"/>
    </row>
    <row r="137" spans="1:11" x14ac:dyDescent="0.25">
      <c r="A137" s="84"/>
      <c r="B137" s="78"/>
      <c r="C137" s="85"/>
      <c r="D137" s="72">
        <f t="shared" si="5"/>
        <v>0</v>
      </c>
      <c r="E137" s="88"/>
      <c r="F137" s="88"/>
      <c r="G137" s="88"/>
      <c r="H137" s="91"/>
      <c r="I137" s="91"/>
      <c r="J137" s="89"/>
      <c r="K137" s="88"/>
    </row>
    <row r="138" spans="1:11" x14ac:dyDescent="0.25">
      <c r="A138" s="84"/>
      <c r="B138" s="78"/>
      <c r="C138" s="85"/>
      <c r="D138" s="72">
        <f t="shared" si="5"/>
        <v>0</v>
      </c>
      <c r="E138" s="88"/>
      <c r="F138" s="88"/>
      <c r="G138" s="88"/>
      <c r="H138" s="91"/>
      <c r="I138" s="91"/>
      <c r="J138" s="89"/>
      <c r="K138" s="88"/>
    </row>
    <row r="139" spans="1:11" x14ac:dyDescent="0.25">
      <c r="A139" s="84"/>
      <c r="B139" s="78"/>
      <c r="C139" s="85"/>
      <c r="D139" s="72">
        <f t="shared" si="5"/>
        <v>0</v>
      </c>
      <c r="E139" s="88"/>
      <c r="F139" s="88"/>
      <c r="G139" s="88"/>
      <c r="H139" s="91"/>
      <c r="I139" s="91"/>
      <c r="J139" s="89"/>
      <c r="K139" s="88"/>
    </row>
    <row r="140" spans="1:11" x14ac:dyDescent="0.25">
      <c r="A140" s="84"/>
      <c r="B140" s="78"/>
      <c r="C140" s="85"/>
      <c r="D140" s="72">
        <f t="shared" si="5"/>
        <v>0</v>
      </c>
      <c r="E140" s="88"/>
      <c r="F140" s="88"/>
      <c r="G140" s="88"/>
      <c r="H140" s="91"/>
      <c r="I140" s="91"/>
      <c r="J140" s="89"/>
      <c r="K140" s="88"/>
    </row>
    <row r="141" spans="1:11" x14ac:dyDescent="0.25">
      <c r="A141" s="84"/>
      <c r="B141" s="78"/>
      <c r="C141" s="85"/>
      <c r="D141" s="72">
        <f t="shared" si="5"/>
        <v>0</v>
      </c>
      <c r="E141" s="88"/>
      <c r="F141" s="88"/>
      <c r="G141" s="88"/>
      <c r="H141" s="91"/>
      <c r="I141" s="91"/>
      <c r="J141" s="89"/>
      <c r="K141" s="88"/>
    </row>
    <row r="142" spans="1:11" x14ac:dyDescent="0.25">
      <c r="A142" s="84"/>
      <c r="B142" s="78"/>
      <c r="C142" s="85"/>
      <c r="D142" s="72">
        <f t="shared" si="5"/>
        <v>0</v>
      </c>
      <c r="E142" s="88"/>
      <c r="F142" s="88"/>
      <c r="G142" s="88"/>
      <c r="H142" s="91"/>
      <c r="I142" s="91"/>
      <c r="J142" s="89"/>
      <c r="K142" s="88"/>
    </row>
    <row r="143" spans="1:11" x14ac:dyDescent="0.25">
      <c r="A143" s="84"/>
      <c r="B143" s="78"/>
      <c r="C143" s="85"/>
      <c r="D143" s="72">
        <f t="shared" si="5"/>
        <v>0</v>
      </c>
      <c r="E143" s="88"/>
      <c r="F143" s="88"/>
      <c r="G143" s="88"/>
      <c r="H143" s="91"/>
      <c r="I143" s="91"/>
      <c r="J143" s="89"/>
      <c r="K143" s="88"/>
    </row>
    <row r="144" spans="1:11" x14ac:dyDescent="0.25">
      <c r="A144" s="84"/>
      <c r="B144" s="78"/>
      <c r="C144" s="85"/>
      <c r="D144" s="72">
        <f t="shared" si="5"/>
        <v>0</v>
      </c>
      <c r="E144" s="88"/>
      <c r="F144" s="88"/>
      <c r="G144" s="88"/>
      <c r="H144" s="91"/>
      <c r="I144" s="91"/>
      <c r="J144" s="89"/>
      <c r="K144" s="88"/>
    </row>
    <row r="145" spans="1:11" x14ac:dyDescent="0.25">
      <c r="A145" s="84"/>
      <c r="B145" s="78"/>
      <c r="C145" s="85"/>
      <c r="D145" s="72">
        <f t="shared" si="5"/>
        <v>0</v>
      </c>
      <c r="E145" s="88"/>
      <c r="F145" s="88"/>
      <c r="G145" s="88"/>
      <c r="H145" s="91"/>
      <c r="I145" s="91"/>
      <c r="J145" s="89"/>
      <c r="K145" s="88"/>
    </row>
    <row r="146" spans="1:11" x14ac:dyDescent="0.25">
      <c r="A146" s="84"/>
      <c r="B146" s="78"/>
      <c r="C146" s="85"/>
      <c r="D146" s="72">
        <f t="shared" si="5"/>
        <v>0</v>
      </c>
      <c r="E146" s="88"/>
      <c r="F146" s="88"/>
      <c r="G146" s="88"/>
      <c r="H146" s="91"/>
      <c r="I146" s="91"/>
      <c r="J146" s="89"/>
      <c r="K146" s="88"/>
    </row>
    <row r="147" spans="1:11" x14ac:dyDescent="0.25">
      <c r="A147" s="84"/>
      <c r="B147" s="78"/>
      <c r="C147" s="85"/>
      <c r="D147" s="72">
        <f t="shared" si="5"/>
        <v>0</v>
      </c>
      <c r="E147" s="88"/>
      <c r="F147" s="88"/>
      <c r="G147" s="88"/>
      <c r="H147" s="91"/>
      <c r="I147" s="91"/>
      <c r="J147" s="89"/>
      <c r="K147" s="88"/>
    </row>
    <row r="148" spans="1:11" x14ac:dyDescent="0.25">
      <c r="A148" s="84"/>
      <c r="B148" s="78"/>
      <c r="C148" s="85"/>
      <c r="D148" s="72">
        <f t="shared" si="5"/>
        <v>0</v>
      </c>
      <c r="E148" s="88"/>
      <c r="F148" s="88"/>
      <c r="G148" s="88"/>
      <c r="H148" s="91"/>
      <c r="I148" s="91"/>
      <c r="J148" s="89"/>
      <c r="K148" s="88"/>
    </row>
    <row r="149" spans="1:11" x14ac:dyDescent="0.25">
      <c r="A149" s="84"/>
      <c r="B149" s="78"/>
      <c r="C149" s="85"/>
      <c r="D149" s="72">
        <f t="shared" si="5"/>
        <v>0</v>
      </c>
      <c r="E149" s="88"/>
      <c r="F149" s="88"/>
      <c r="G149" s="88"/>
      <c r="H149" s="91"/>
      <c r="I149" s="91"/>
      <c r="J149" s="89"/>
      <c r="K149" s="88"/>
    </row>
    <row r="150" spans="1:11" x14ac:dyDescent="0.25">
      <c r="A150" s="84"/>
      <c r="B150" s="78"/>
      <c r="C150" s="85"/>
      <c r="D150" s="72">
        <f t="shared" si="5"/>
        <v>0</v>
      </c>
      <c r="E150" s="88"/>
      <c r="F150" s="88"/>
      <c r="G150" s="88"/>
      <c r="H150" s="91"/>
      <c r="I150" s="91"/>
      <c r="J150" s="89"/>
      <c r="K150" s="88"/>
    </row>
    <row r="151" spans="1:11" x14ac:dyDescent="0.25">
      <c r="A151" s="84"/>
      <c r="B151" s="78"/>
      <c r="C151" s="85"/>
      <c r="D151" s="72">
        <f t="shared" si="5"/>
        <v>0</v>
      </c>
      <c r="E151" s="88"/>
      <c r="F151" s="88"/>
      <c r="G151" s="88"/>
      <c r="H151" s="91"/>
      <c r="I151" s="91"/>
      <c r="J151" s="89"/>
      <c r="K151" s="88"/>
    </row>
    <row r="152" spans="1:11" x14ac:dyDescent="0.25">
      <c r="A152" s="84"/>
      <c r="B152" s="78"/>
      <c r="C152" s="85"/>
      <c r="D152" s="72">
        <f t="shared" si="5"/>
        <v>0</v>
      </c>
      <c r="E152" s="88"/>
      <c r="F152" s="88"/>
      <c r="G152" s="88"/>
      <c r="H152" s="91"/>
      <c r="I152" s="91"/>
      <c r="J152" s="89"/>
      <c r="K152" s="88"/>
    </row>
    <row r="153" spans="1:11" x14ac:dyDescent="0.25">
      <c r="A153" s="84"/>
      <c r="B153" s="78"/>
      <c r="C153" s="85"/>
      <c r="D153" s="72">
        <f t="shared" si="5"/>
        <v>0</v>
      </c>
      <c r="E153" s="88"/>
      <c r="F153" s="88"/>
      <c r="G153" s="88"/>
      <c r="H153" s="91"/>
      <c r="I153" s="91"/>
      <c r="J153" s="89"/>
      <c r="K153" s="88"/>
    </row>
    <row r="154" spans="1:11" x14ac:dyDescent="0.25">
      <c r="A154" s="84"/>
      <c r="B154" s="78"/>
      <c r="C154" s="85"/>
      <c r="D154" s="72">
        <f t="shared" si="5"/>
        <v>0</v>
      </c>
      <c r="E154" s="88"/>
      <c r="F154" s="88"/>
      <c r="G154" s="88"/>
      <c r="H154" s="91"/>
      <c r="I154" s="91"/>
      <c r="J154" s="89"/>
      <c r="K154" s="88"/>
    </row>
    <row r="155" spans="1:11" x14ac:dyDescent="0.25">
      <c r="A155" s="84"/>
      <c r="B155" s="78"/>
      <c r="C155" s="85"/>
      <c r="D155" s="72">
        <f t="shared" si="5"/>
        <v>0</v>
      </c>
      <c r="E155" s="88"/>
      <c r="F155" s="88"/>
      <c r="G155" s="88"/>
      <c r="H155" s="91"/>
      <c r="I155" s="91"/>
      <c r="J155" s="89"/>
      <c r="K155" s="88"/>
    </row>
    <row r="156" spans="1:11" x14ac:dyDescent="0.25">
      <c r="A156" s="84"/>
      <c r="B156" s="78"/>
      <c r="C156" s="85"/>
      <c r="D156" s="72">
        <f t="shared" si="5"/>
        <v>0</v>
      </c>
      <c r="E156" s="88"/>
      <c r="F156" s="88"/>
      <c r="G156" s="88"/>
      <c r="H156" s="91"/>
      <c r="I156" s="91"/>
      <c r="J156" s="89"/>
      <c r="K156" s="88"/>
    </row>
    <row r="157" spans="1:11" x14ac:dyDescent="0.25">
      <c r="A157" s="84"/>
      <c r="B157" s="78"/>
      <c r="C157" s="85"/>
      <c r="D157" s="72">
        <f t="shared" si="5"/>
        <v>0</v>
      </c>
      <c r="E157" s="88"/>
      <c r="F157" s="88"/>
      <c r="G157" s="88"/>
      <c r="H157" s="91"/>
      <c r="I157" s="91"/>
      <c r="J157" s="89"/>
      <c r="K157" s="88"/>
    </row>
    <row r="158" spans="1:11" x14ac:dyDescent="0.25">
      <c r="A158" s="84"/>
      <c r="B158" s="78"/>
      <c r="C158" s="85"/>
      <c r="D158" s="72">
        <f t="shared" si="5"/>
        <v>0</v>
      </c>
      <c r="E158" s="88"/>
      <c r="F158" s="88"/>
      <c r="G158" s="88"/>
      <c r="H158" s="91"/>
      <c r="I158" s="91"/>
      <c r="J158" s="89"/>
      <c r="K158" s="88"/>
    </row>
    <row r="159" spans="1:11" x14ac:dyDescent="0.25">
      <c r="A159" s="84"/>
      <c r="B159" s="78"/>
      <c r="C159" s="85"/>
      <c r="D159" s="72">
        <f t="shared" si="5"/>
        <v>0</v>
      </c>
      <c r="E159" s="88"/>
      <c r="F159" s="88"/>
      <c r="G159" s="88"/>
      <c r="H159" s="91"/>
      <c r="I159" s="91"/>
      <c r="J159" s="89"/>
      <c r="K159" s="88"/>
    </row>
    <row r="160" spans="1:11" x14ac:dyDescent="0.25">
      <c r="A160" s="84"/>
      <c r="B160" s="78"/>
      <c r="C160" s="85"/>
      <c r="D160" s="72">
        <f t="shared" si="5"/>
        <v>0</v>
      </c>
      <c r="E160" s="88"/>
      <c r="F160" s="88"/>
      <c r="G160" s="88"/>
      <c r="H160" s="91"/>
      <c r="I160" s="91"/>
      <c r="J160" s="89"/>
      <c r="K160" s="88"/>
    </row>
    <row r="161" spans="1:11" x14ac:dyDescent="0.25">
      <c r="A161" s="84"/>
      <c r="B161" s="78"/>
      <c r="C161" s="85"/>
      <c r="D161" s="72">
        <f t="shared" si="5"/>
        <v>0</v>
      </c>
      <c r="E161" s="88"/>
      <c r="F161" s="88"/>
      <c r="G161" s="88"/>
      <c r="H161" s="91"/>
      <c r="I161" s="91"/>
      <c r="J161" s="89"/>
      <c r="K161" s="88"/>
    </row>
    <row r="162" spans="1:11" x14ac:dyDescent="0.25">
      <c r="A162" s="84"/>
      <c r="B162" s="78"/>
      <c r="C162" s="85"/>
      <c r="D162" s="72">
        <f t="shared" si="5"/>
        <v>0</v>
      </c>
      <c r="E162" s="88"/>
      <c r="F162" s="88"/>
      <c r="G162" s="88"/>
      <c r="H162" s="91"/>
      <c r="I162" s="91"/>
      <c r="J162" s="89"/>
      <c r="K162" s="88"/>
    </row>
    <row r="163" spans="1:11" x14ac:dyDescent="0.25">
      <c r="A163" s="84"/>
      <c r="B163" s="78"/>
      <c r="C163" s="85"/>
      <c r="D163" s="72">
        <f t="shared" si="5"/>
        <v>0</v>
      </c>
      <c r="E163" s="88"/>
      <c r="F163" s="88"/>
      <c r="G163" s="88"/>
      <c r="H163" s="91"/>
      <c r="I163" s="91"/>
      <c r="J163" s="89"/>
      <c r="K163" s="88"/>
    </row>
    <row r="164" spans="1:11" x14ac:dyDescent="0.25">
      <c r="A164" s="84"/>
      <c r="B164" s="78"/>
      <c r="C164" s="85"/>
      <c r="D164" s="72">
        <f t="shared" si="5"/>
        <v>0</v>
      </c>
      <c r="E164" s="88"/>
      <c r="F164" s="88"/>
      <c r="G164" s="88"/>
      <c r="H164" s="91"/>
      <c r="I164" s="91"/>
      <c r="J164" s="89"/>
      <c r="K164" s="88"/>
    </row>
    <row r="165" spans="1:11" x14ac:dyDescent="0.25">
      <c r="A165" s="84"/>
      <c r="B165" s="78"/>
      <c r="C165" s="85"/>
      <c r="D165" s="72">
        <f t="shared" ref="D165:D196" si="6">SUM(E165:J165)</f>
        <v>0</v>
      </c>
      <c r="E165" s="88"/>
      <c r="F165" s="88"/>
      <c r="G165" s="88"/>
      <c r="H165" s="91"/>
      <c r="I165" s="91"/>
      <c r="J165" s="89"/>
      <c r="K165" s="88"/>
    </row>
    <row r="166" spans="1:11" x14ac:dyDescent="0.25">
      <c r="A166" s="84"/>
      <c r="B166" s="78"/>
      <c r="C166" s="85"/>
      <c r="D166" s="72">
        <f t="shared" si="6"/>
        <v>0</v>
      </c>
      <c r="E166" s="88"/>
      <c r="F166" s="88"/>
      <c r="G166" s="88"/>
      <c r="H166" s="91"/>
      <c r="I166" s="91"/>
      <c r="J166" s="89"/>
      <c r="K166" s="88"/>
    </row>
    <row r="167" spans="1:11" x14ac:dyDescent="0.25">
      <c r="A167" s="84"/>
      <c r="B167" s="78"/>
      <c r="C167" s="85"/>
      <c r="D167" s="72">
        <f t="shared" si="6"/>
        <v>0</v>
      </c>
      <c r="E167" s="88"/>
      <c r="F167" s="88"/>
      <c r="G167" s="88"/>
      <c r="H167" s="91"/>
      <c r="I167" s="91"/>
      <c r="J167" s="89"/>
      <c r="K167" s="88"/>
    </row>
    <row r="168" spans="1:11" x14ac:dyDescent="0.25">
      <c r="A168" s="84"/>
      <c r="B168" s="78"/>
      <c r="C168" s="85"/>
      <c r="D168" s="72">
        <f t="shared" si="6"/>
        <v>0</v>
      </c>
      <c r="E168" s="88"/>
      <c r="F168" s="88"/>
      <c r="G168" s="88"/>
      <c r="H168" s="91"/>
      <c r="I168" s="91"/>
      <c r="J168" s="89"/>
      <c r="K168" s="88"/>
    </row>
    <row r="169" spans="1:11" x14ac:dyDescent="0.25">
      <c r="A169" s="84"/>
      <c r="B169" s="78"/>
      <c r="C169" s="85"/>
      <c r="D169" s="72">
        <f t="shared" si="6"/>
        <v>0</v>
      </c>
      <c r="E169" s="88"/>
      <c r="F169" s="88"/>
      <c r="G169" s="88"/>
      <c r="H169" s="91"/>
      <c r="I169" s="91"/>
      <c r="J169" s="89"/>
      <c r="K169" s="88"/>
    </row>
    <row r="170" spans="1:11" x14ac:dyDescent="0.25">
      <c r="A170" s="84"/>
      <c r="B170" s="78"/>
      <c r="C170" s="85"/>
      <c r="D170" s="72">
        <f t="shared" si="6"/>
        <v>0</v>
      </c>
      <c r="E170" s="88"/>
      <c r="F170" s="88"/>
      <c r="G170" s="88"/>
      <c r="H170" s="91"/>
      <c r="I170" s="91"/>
      <c r="J170" s="89"/>
      <c r="K170" s="88"/>
    </row>
    <row r="171" spans="1:11" x14ac:dyDescent="0.25">
      <c r="A171" s="84"/>
      <c r="B171" s="78"/>
      <c r="C171" s="85"/>
      <c r="D171" s="72">
        <f t="shared" si="6"/>
        <v>0</v>
      </c>
      <c r="E171" s="88"/>
      <c r="F171" s="88"/>
      <c r="G171" s="88"/>
      <c r="H171" s="91"/>
      <c r="I171" s="91"/>
      <c r="J171" s="89"/>
      <c r="K171" s="88"/>
    </row>
    <row r="172" spans="1:11" x14ac:dyDescent="0.25">
      <c r="A172" s="84"/>
      <c r="B172" s="78"/>
      <c r="C172" s="85"/>
      <c r="D172" s="72">
        <f t="shared" si="6"/>
        <v>0</v>
      </c>
      <c r="E172" s="88"/>
      <c r="F172" s="88"/>
      <c r="G172" s="88"/>
      <c r="H172" s="91"/>
      <c r="I172" s="91"/>
      <c r="J172" s="89"/>
      <c r="K172" s="88"/>
    </row>
    <row r="173" spans="1:11" x14ac:dyDescent="0.25">
      <c r="A173" s="84"/>
      <c r="B173" s="78"/>
      <c r="C173" s="85"/>
      <c r="D173" s="72">
        <f t="shared" si="6"/>
        <v>0</v>
      </c>
      <c r="E173" s="88"/>
      <c r="F173" s="88"/>
      <c r="G173" s="88"/>
      <c r="H173" s="91"/>
      <c r="I173" s="91"/>
      <c r="J173" s="89"/>
      <c r="K173" s="88"/>
    </row>
    <row r="174" spans="1:11" x14ac:dyDescent="0.25">
      <c r="A174" s="84"/>
      <c r="B174" s="78"/>
      <c r="C174" s="85"/>
      <c r="D174" s="72">
        <f t="shared" si="6"/>
        <v>0</v>
      </c>
      <c r="E174" s="88"/>
      <c r="F174" s="88"/>
      <c r="G174" s="88"/>
      <c r="H174" s="91"/>
      <c r="I174" s="91"/>
      <c r="J174" s="89"/>
      <c r="K174" s="88"/>
    </row>
    <row r="175" spans="1:11" x14ac:dyDescent="0.25">
      <c r="A175" s="84"/>
      <c r="B175" s="78"/>
      <c r="C175" s="85"/>
      <c r="D175" s="72">
        <f t="shared" si="6"/>
        <v>0</v>
      </c>
      <c r="E175" s="88"/>
      <c r="F175" s="88"/>
      <c r="G175" s="88"/>
      <c r="H175" s="91"/>
      <c r="I175" s="91"/>
      <c r="J175" s="89"/>
      <c r="K175" s="88"/>
    </row>
    <row r="176" spans="1:11" x14ac:dyDescent="0.25">
      <c r="A176" s="84"/>
      <c r="B176" s="78"/>
      <c r="C176" s="85"/>
      <c r="D176" s="72">
        <f t="shared" si="6"/>
        <v>0</v>
      </c>
      <c r="E176" s="88"/>
      <c r="F176" s="88"/>
      <c r="G176" s="88"/>
      <c r="H176" s="91"/>
      <c r="I176" s="91"/>
      <c r="J176" s="89"/>
      <c r="K176" s="88"/>
    </row>
    <row r="177" spans="1:11" x14ac:dyDescent="0.25">
      <c r="A177" s="84"/>
      <c r="B177" s="78"/>
      <c r="C177" s="85"/>
      <c r="D177" s="72">
        <f t="shared" si="6"/>
        <v>0</v>
      </c>
      <c r="E177" s="88"/>
      <c r="F177" s="88"/>
      <c r="G177" s="88"/>
      <c r="H177" s="91"/>
      <c r="I177" s="91"/>
      <c r="J177" s="89"/>
      <c r="K177" s="88"/>
    </row>
    <row r="178" spans="1:11" x14ac:dyDescent="0.25">
      <c r="A178" s="84"/>
      <c r="B178" s="78"/>
      <c r="C178" s="85"/>
      <c r="D178" s="72">
        <f t="shared" si="6"/>
        <v>0</v>
      </c>
      <c r="E178" s="88"/>
      <c r="F178" s="88"/>
      <c r="G178" s="88"/>
      <c r="H178" s="91"/>
      <c r="I178" s="91"/>
      <c r="J178" s="89"/>
      <c r="K178" s="88"/>
    </row>
    <row r="179" spans="1:11" x14ac:dyDescent="0.25">
      <c r="A179" s="84"/>
      <c r="B179" s="78"/>
      <c r="C179" s="85"/>
      <c r="D179" s="72">
        <f t="shared" si="6"/>
        <v>0</v>
      </c>
      <c r="E179" s="88"/>
      <c r="F179" s="88"/>
      <c r="G179" s="88"/>
      <c r="H179" s="91"/>
      <c r="I179" s="91"/>
      <c r="J179" s="89"/>
      <c r="K179" s="88"/>
    </row>
    <row r="180" spans="1:11" x14ac:dyDescent="0.25">
      <c r="A180" s="84"/>
      <c r="B180" s="78"/>
      <c r="C180" s="85"/>
      <c r="D180" s="72">
        <f t="shared" si="6"/>
        <v>0</v>
      </c>
      <c r="E180" s="88"/>
      <c r="F180" s="88"/>
      <c r="G180" s="88"/>
      <c r="H180" s="91"/>
      <c r="I180" s="91"/>
      <c r="J180" s="89"/>
      <c r="K180" s="88"/>
    </row>
    <row r="181" spans="1:11" x14ac:dyDescent="0.25">
      <c r="A181" s="86"/>
      <c r="B181" s="78"/>
      <c r="C181" s="85"/>
      <c r="D181" s="72">
        <f t="shared" si="6"/>
        <v>0</v>
      </c>
      <c r="E181" s="88"/>
      <c r="F181" s="88"/>
      <c r="G181" s="88"/>
      <c r="H181" s="91"/>
      <c r="I181" s="91"/>
      <c r="J181" s="89"/>
      <c r="K181" s="88"/>
    </row>
    <row r="182" spans="1:11" x14ac:dyDescent="0.25">
      <c r="A182" s="86"/>
      <c r="B182" s="78"/>
      <c r="C182" s="85"/>
      <c r="D182" s="72">
        <f t="shared" si="6"/>
        <v>0</v>
      </c>
      <c r="E182" s="88"/>
      <c r="F182" s="88"/>
      <c r="G182" s="88"/>
      <c r="H182" s="91"/>
      <c r="I182" s="91"/>
      <c r="J182" s="89"/>
      <c r="K182" s="88"/>
    </row>
    <row r="183" spans="1:11" x14ac:dyDescent="0.25">
      <c r="A183" s="86"/>
      <c r="B183" s="78"/>
      <c r="C183" s="85"/>
      <c r="D183" s="72">
        <f t="shared" si="6"/>
        <v>0</v>
      </c>
      <c r="E183" s="88"/>
      <c r="F183" s="88"/>
      <c r="G183" s="88"/>
      <c r="H183" s="91"/>
      <c r="I183" s="91"/>
      <c r="J183" s="89"/>
      <c r="K183" s="88"/>
    </row>
    <row r="184" spans="1:11" x14ac:dyDescent="0.25">
      <c r="A184" s="86"/>
      <c r="B184" s="78"/>
      <c r="C184" s="85"/>
      <c r="D184" s="72">
        <f t="shared" si="6"/>
        <v>0</v>
      </c>
      <c r="E184" s="88"/>
      <c r="F184" s="88"/>
      <c r="G184" s="88"/>
      <c r="H184" s="91"/>
      <c r="I184" s="91"/>
      <c r="J184" s="89"/>
      <c r="K184" s="88"/>
    </row>
    <row r="185" spans="1:11" x14ac:dyDescent="0.25">
      <c r="A185" s="86"/>
      <c r="B185" s="78"/>
      <c r="C185" s="85"/>
      <c r="D185" s="72">
        <f t="shared" si="6"/>
        <v>0</v>
      </c>
      <c r="E185" s="88"/>
      <c r="F185" s="88"/>
      <c r="G185" s="88"/>
      <c r="H185" s="91"/>
      <c r="I185" s="91"/>
      <c r="J185" s="89"/>
      <c r="K185" s="88"/>
    </row>
    <row r="186" spans="1:11" x14ac:dyDescent="0.25">
      <c r="A186" s="86"/>
      <c r="B186" s="78"/>
      <c r="C186" s="85"/>
      <c r="D186" s="72">
        <f t="shared" si="6"/>
        <v>0</v>
      </c>
      <c r="E186" s="88"/>
      <c r="F186" s="88"/>
      <c r="G186" s="88"/>
      <c r="H186" s="91"/>
      <c r="I186" s="91"/>
      <c r="J186" s="89"/>
      <c r="K186" s="88"/>
    </row>
    <row r="187" spans="1:11" x14ac:dyDescent="0.25">
      <c r="A187" s="86"/>
      <c r="B187" s="78"/>
      <c r="C187" s="85"/>
      <c r="D187" s="72">
        <f t="shared" si="6"/>
        <v>0</v>
      </c>
      <c r="E187" s="88"/>
      <c r="F187" s="88"/>
      <c r="G187" s="88"/>
      <c r="H187" s="91"/>
      <c r="I187" s="91"/>
      <c r="J187" s="89"/>
      <c r="K187" s="88"/>
    </row>
    <row r="188" spans="1:11" x14ac:dyDescent="0.25">
      <c r="A188" s="86"/>
      <c r="B188" s="78"/>
      <c r="C188" s="85"/>
      <c r="D188" s="72">
        <f t="shared" si="6"/>
        <v>0</v>
      </c>
      <c r="E188" s="88"/>
      <c r="F188" s="88"/>
      <c r="G188" s="88"/>
      <c r="H188" s="91"/>
      <c r="I188" s="91"/>
      <c r="J188" s="89"/>
      <c r="K188" s="88"/>
    </row>
    <row r="189" spans="1:11" x14ac:dyDescent="0.25">
      <c r="A189" s="86"/>
      <c r="B189" s="78"/>
      <c r="C189" s="85"/>
      <c r="D189" s="72">
        <f t="shared" si="6"/>
        <v>0</v>
      </c>
      <c r="E189" s="88"/>
      <c r="F189" s="88"/>
      <c r="G189" s="88"/>
      <c r="H189" s="91"/>
      <c r="I189" s="91"/>
      <c r="J189" s="89"/>
      <c r="K189" s="88"/>
    </row>
    <row r="190" spans="1:11" x14ac:dyDescent="0.25">
      <c r="A190" s="77"/>
      <c r="B190" s="78"/>
      <c r="C190" s="85"/>
      <c r="D190" s="72">
        <f t="shared" si="6"/>
        <v>0</v>
      </c>
      <c r="E190" s="88"/>
      <c r="F190" s="88"/>
      <c r="G190" s="88"/>
      <c r="H190" s="91"/>
      <c r="I190" s="91"/>
      <c r="J190" s="89"/>
      <c r="K190" s="88"/>
    </row>
    <row r="191" spans="1:11" x14ac:dyDescent="0.25">
      <c r="A191" s="86"/>
      <c r="B191" s="78"/>
      <c r="C191" s="85"/>
      <c r="D191" s="72">
        <f t="shared" si="6"/>
        <v>0</v>
      </c>
      <c r="E191" s="88"/>
      <c r="F191" s="88"/>
      <c r="G191" s="88"/>
      <c r="H191" s="91"/>
      <c r="I191" s="91"/>
      <c r="J191" s="89"/>
      <c r="K191" s="88"/>
    </row>
    <row r="192" spans="1:11" x14ac:dyDescent="0.25">
      <c r="A192" s="86"/>
      <c r="B192" s="78"/>
      <c r="C192" s="85"/>
      <c r="D192" s="72">
        <f t="shared" si="6"/>
        <v>0</v>
      </c>
      <c r="E192" s="88"/>
      <c r="F192" s="88"/>
      <c r="G192" s="88"/>
      <c r="H192" s="91"/>
      <c r="I192" s="91"/>
      <c r="J192" s="89"/>
      <c r="K192" s="88"/>
    </row>
    <row r="193" spans="1:11" x14ac:dyDescent="0.25">
      <c r="A193" s="86"/>
      <c r="B193" s="78"/>
      <c r="C193" s="85"/>
      <c r="D193" s="72">
        <f t="shared" si="6"/>
        <v>0</v>
      </c>
      <c r="E193" s="88"/>
      <c r="F193" s="88"/>
      <c r="G193" s="88"/>
      <c r="H193" s="91"/>
      <c r="I193" s="91"/>
      <c r="J193" s="89"/>
      <c r="K193" s="88"/>
    </row>
    <row r="194" spans="1:11" x14ac:dyDescent="0.25">
      <c r="A194" s="86"/>
      <c r="B194" s="78"/>
      <c r="C194" s="85"/>
      <c r="D194" s="72">
        <f t="shared" si="6"/>
        <v>0</v>
      </c>
      <c r="E194" s="88"/>
      <c r="F194" s="88"/>
      <c r="G194" s="88"/>
      <c r="H194" s="91"/>
      <c r="I194" s="91"/>
      <c r="J194" s="89"/>
      <c r="K194" s="88"/>
    </row>
    <row r="195" spans="1:11" x14ac:dyDescent="0.25">
      <c r="A195" s="86"/>
      <c r="B195" s="78"/>
      <c r="C195" s="85"/>
      <c r="D195" s="72">
        <f t="shared" si="6"/>
        <v>0</v>
      </c>
      <c r="E195" s="88"/>
      <c r="F195" s="88"/>
      <c r="G195" s="88"/>
      <c r="H195" s="91"/>
      <c r="I195" s="91"/>
      <c r="J195" s="89"/>
      <c r="K195" s="88"/>
    </row>
    <row r="196" spans="1:11" x14ac:dyDescent="0.25">
      <c r="A196" s="86"/>
      <c r="B196" s="78"/>
      <c r="C196" s="85"/>
      <c r="D196" s="72">
        <f t="shared" si="6"/>
        <v>0</v>
      </c>
      <c r="E196" s="88"/>
      <c r="F196" s="88"/>
      <c r="G196" s="88"/>
      <c r="H196" s="91"/>
      <c r="I196" s="91"/>
      <c r="J196" s="89"/>
      <c r="K196" s="88"/>
    </row>
    <row r="197" spans="1:11" x14ac:dyDescent="0.25">
      <c r="A197" s="86"/>
      <c r="B197" s="78"/>
      <c r="C197" s="85"/>
      <c r="D197" s="72">
        <f t="shared" ref="D197" si="7">SUM(E197:J197)</f>
        <v>0</v>
      </c>
      <c r="E197" s="88"/>
      <c r="F197" s="88"/>
      <c r="G197" s="88"/>
      <c r="H197" s="91"/>
      <c r="I197" s="91"/>
      <c r="J197" s="89"/>
      <c r="K197" s="88"/>
    </row>
    <row r="198" spans="1:11" x14ac:dyDescent="0.25">
      <c r="A198" s="86"/>
      <c r="B198" s="78"/>
      <c r="C198" s="85"/>
      <c r="D198" s="72">
        <f t="shared" ref="D198:D206" si="8">SUM(E198:J198)</f>
        <v>0</v>
      </c>
      <c r="E198" s="88"/>
      <c r="F198" s="88"/>
      <c r="G198" s="88"/>
      <c r="H198" s="91"/>
      <c r="I198" s="91"/>
      <c r="J198" s="89"/>
      <c r="K198" s="88"/>
    </row>
    <row r="199" spans="1:11" x14ac:dyDescent="0.25">
      <c r="A199" s="86"/>
      <c r="B199" s="78"/>
      <c r="C199" s="85"/>
      <c r="D199" s="72">
        <f t="shared" si="8"/>
        <v>0</v>
      </c>
      <c r="E199" s="88"/>
      <c r="F199" s="88"/>
      <c r="G199" s="88"/>
      <c r="H199" s="91"/>
      <c r="I199" s="91"/>
      <c r="J199" s="89"/>
      <c r="K199" s="88"/>
    </row>
    <row r="200" spans="1:11" x14ac:dyDescent="0.25">
      <c r="A200" s="86"/>
      <c r="B200" s="78"/>
      <c r="C200" s="85"/>
      <c r="D200" s="72">
        <f t="shared" si="8"/>
        <v>0</v>
      </c>
      <c r="E200" s="88"/>
      <c r="F200" s="88"/>
      <c r="G200" s="88"/>
      <c r="H200" s="91"/>
      <c r="I200" s="91"/>
      <c r="J200" s="89"/>
      <c r="K200" s="88"/>
    </row>
    <row r="201" spans="1:11" x14ac:dyDescent="0.25">
      <c r="A201" s="86"/>
      <c r="B201" s="78"/>
      <c r="C201" s="85"/>
      <c r="D201" s="72">
        <f t="shared" si="8"/>
        <v>0</v>
      </c>
      <c r="E201" s="88"/>
      <c r="F201" s="88"/>
      <c r="G201" s="88"/>
      <c r="H201" s="91"/>
      <c r="I201" s="91"/>
      <c r="J201" s="89"/>
      <c r="K201" s="88"/>
    </row>
    <row r="202" spans="1:11" x14ac:dyDescent="0.25">
      <c r="A202" s="86"/>
      <c r="B202" s="78"/>
      <c r="C202" s="85"/>
      <c r="D202" s="72">
        <f t="shared" si="8"/>
        <v>0</v>
      </c>
      <c r="E202" s="88"/>
      <c r="F202" s="88"/>
      <c r="G202" s="88"/>
      <c r="H202" s="91"/>
      <c r="I202" s="91"/>
      <c r="J202" s="89"/>
      <c r="K202" s="88"/>
    </row>
    <row r="203" spans="1:11" x14ac:dyDescent="0.25">
      <c r="A203" s="86"/>
      <c r="B203" s="78"/>
      <c r="C203" s="85"/>
      <c r="D203" s="72">
        <f t="shared" si="8"/>
        <v>0</v>
      </c>
      <c r="E203" s="88"/>
      <c r="F203" s="88"/>
      <c r="G203" s="88"/>
      <c r="H203" s="91"/>
      <c r="I203" s="91"/>
      <c r="J203" s="89"/>
      <c r="K203" s="88"/>
    </row>
    <row r="204" spans="1:11" x14ac:dyDescent="0.25">
      <c r="A204" s="86"/>
      <c r="B204" s="78"/>
      <c r="C204" s="85"/>
      <c r="D204" s="72">
        <f t="shared" si="8"/>
        <v>0</v>
      </c>
      <c r="E204" s="88"/>
      <c r="F204" s="88"/>
      <c r="G204" s="88"/>
      <c r="H204" s="91"/>
      <c r="I204" s="91"/>
      <c r="J204" s="89"/>
      <c r="K204" s="88"/>
    </row>
    <row r="205" spans="1:11" x14ac:dyDescent="0.25">
      <c r="A205" s="86"/>
      <c r="B205" s="78"/>
      <c r="C205" s="85"/>
      <c r="D205" s="72">
        <f t="shared" si="8"/>
        <v>0</v>
      </c>
      <c r="E205" s="88"/>
      <c r="F205" s="88"/>
      <c r="G205" s="88"/>
      <c r="H205" s="91"/>
      <c r="I205" s="91"/>
      <c r="J205" s="89"/>
      <c r="K205" s="88"/>
    </row>
    <row r="206" spans="1:11" x14ac:dyDescent="0.25">
      <c r="A206" s="86"/>
      <c r="B206" s="78"/>
      <c r="C206" s="85"/>
      <c r="D206" s="72">
        <f t="shared" si="8"/>
        <v>0</v>
      </c>
      <c r="E206" s="88"/>
      <c r="F206" s="88"/>
      <c r="G206" s="88"/>
      <c r="H206" s="91"/>
      <c r="I206" s="91"/>
      <c r="J206" s="89"/>
      <c r="K206" s="88"/>
    </row>
    <row r="207" spans="1:11" x14ac:dyDescent="0.25">
      <c r="E207" s="88"/>
      <c r="F207" s="88"/>
      <c r="G207" s="88"/>
      <c r="H207" s="91"/>
      <c r="I207" s="91"/>
      <c r="J207" s="89"/>
      <c r="K207" s="88"/>
    </row>
  </sheetData>
  <mergeCells count="1">
    <mergeCell ref="E2:F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64"/>
  <sheetViews>
    <sheetView workbookViewId="0">
      <selection activeCell="K5" sqref="K5"/>
    </sheetView>
  </sheetViews>
  <sheetFormatPr defaultRowHeight="15" x14ac:dyDescent="0.25"/>
  <cols>
    <col min="1" max="1" width="10.7109375" bestFit="1" customWidth="1"/>
    <col min="18" max="18" width="10.7109375" bestFit="1" customWidth="1"/>
  </cols>
  <sheetData>
    <row r="1" spans="1:18" x14ac:dyDescent="0.25">
      <c r="A1" s="144" t="s">
        <v>132</v>
      </c>
      <c r="B1" s="144"/>
      <c r="C1" s="144"/>
      <c r="D1" s="144"/>
      <c r="E1" s="144"/>
      <c r="F1" s="57"/>
      <c r="G1" s="57"/>
      <c r="H1" s="57"/>
      <c r="I1" s="145" t="s">
        <v>169</v>
      </c>
      <c r="J1" s="145"/>
      <c r="K1" s="145"/>
      <c r="L1" s="145"/>
      <c r="M1" s="145"/>
      <c r="N1" s="146"/>
      <c r="O1" s="58"/>
      <c r="P1" s="59"/>
      <c r="Q1" s="59"/>
      <c r="R1" s="54"/>
    </row>
    <row r="2" spans="1:18" x14ac:dyDescent="0.25">
      <c r="A2" s="60"/>
      <c r="B2" s="61"/>
      <c r="C2" s="60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58"/>
      <c r="P2" s="62"/>
      <c r="Q2" s="62"/>
      <c r="R2" s="60" t="s">
        <v>118</v>
      </c>
    </row>
    <row r="3" spans="1:18" ht="24" x14ac:dyDescent="0.25">
      <c r="A3" s="64" t="s">
        <v>119</v>
      </c>
      <c r="B3" s="65" t="s">
        <v>120</v>
      </c>
      <c r="C3" s="64" t="s">
        <v>121</v>
      </c>
      <c r="D3" s="66" t="s">
        <v>122</v>
      </c>
      <c r="E3" s="66" t="s">
        <v>123</v>
      </c>
      <c r="F3" s="67" t="s">
        <v>124</v>
      </c>
      <c r="G3" s="67" t="s">
        <v>114</v>
      </c>
      <c r="H3" s="66" t="s">
        <v>155</v>
      </c>
      <c r="I3" s="67" t="s">
        <v>156</v>
      </c>
      <c r="J3" s="67" t="s">
        <v>224</v>
      </c>
      <c r="K3" s="66"/>
      <c r="L3" s="67"/>
      <c r="M3" s="66"/>
      <c r="N3" s="68"/>
      <c r="O3" s="69"/>
      <c r="P3" s="70" t="s">
        <v>130</v>
      </c>
      <c r="Q3" s="67" t="s">
        <v>131</v>
      </c>
      <c r="R3" s="64"/>
    </row>
    <row r="4" spans="1:18" x14ac:dyDescent="0.25">
      <c r="E4" s="72">
        <f>SUM(E5:E240)</f>
        <v>0</v>
      </c>
      <c r="F4" s="72">
        <v>2079</v>
      </c>
      <c r="G4" s="72">
        <f t="shared" ref="G4:O4" si="0">SUM(G5:G240)</f>
        <v>0</v>
      </c>
      <c r="H4" s="72">
        <v>10</v>
      </c>
      <c r="I4" s="72">
        <f t="shared" si="0"/>
        <v>0</v>
      </c>
      <c r="J4" s="72">
        <v>24114.2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72">
        <f t="shared" si="0"/>
        <v>0</v>
      </c>
    </row>
    <row r="5" spans="1:18" x14ac:dyDescent="0.25">
      <c r="A5" s="50"/>
      <c r="B5" s="51"/>
      <c r="C5" s="52"/>
      <c r="D5" s="53"/>
      <c r="E5" s="72">
        <f>SUM(F5:O5)</f>
        <v>0</v>
      </c>
      <c r="F5" s="59"/>
      <c r="G5" s="59"/>
      <c r="H5" s="59"/>
      <c r="I5" s="59"/>
      <c r="J5" s="59"/>
      <c r="K5" s="59"/>
      <c r="L5" s="59"/>
      <c r="M5" s="59"/>
      <c r="N5" s="71"/>
      <c r="O5" s="53"/>
      <c r="P5" s="59"/>
      <c r="Q5" s="72">
        <f>E5-P5</f>
        <v>0</v>
      </c>
      <c r="R5" s="50"/>
    </row>
    <row r="6" spans="1:18" x14ac:dyDescent="0.25">
      <c r="A6" s="50"/>
      <c r="B6" s="51"/>
      <c r="C6" s="52"/>
      <c r="D6" s="53"/>
      <c r="E6" s="72">
        <f t="shared" ref="E6:E7" si="1">SUM(F6:O6)</f>
        <v>0</v>
      </c>
      <c r="F6" s="59"/>
      <c r="G6" s="59"/>
      <c r="H6" s="59"/>
      <c r="I6" s="59"/>
      <c r="J6" s="59"/>
      <c r="K6" s="59"/>
      <c r="L6" s="59"/>
      <c r="M6" s="59"/>
      <c r="N6" s="71"/>
      <c r="O6" s="53"/>
      <c r="P6" s="59"/>
      <c r="Q6" s="72">
        <f t="shared" ref="Q6:Q7" si="2">E6-P6</f>
        <v>0</v>
      </c>
      <c r="R6" s="50"/>
    </row>
    <row r="7" spans="1:18" x14ac:dyDescent="0.25">
      <c r="A7" s="50"/>
      <c r="B7" s="51"/>
      <c r="C7" s="52"/>
      <c r="D7" s="53"/>
      <c r="E7" s="72">
        <f t="shared" si="1"/>
        <v>0</v>
      </c>
      <c r="F7" s="59"/>
      <c r="G7" s="59"/>
      <c r="H7" s="59"/>
      <c r="I7" s="59"/>
      <c r="J7" s="59"/>
      <c r="K7" s="59"/>
      <c r="L7" s="59"/>
      <c r="M7" s="59"/>
      <c r="N7" s="71"/>
      <c r="O7" s="53"/>
      <c r="P7" s="59"/>
      <c r="Q7" s="72">
        <f t="shared" si="2"/>
        <v>0</v>
      </c>
      <c r="R7" s="50"/>
    </row>
    <row r="8" spans="1:18" x14ac:dyDescent="0.25">
      <c r="A8" s="50"/>
      <c r="B8" s="51"/>
      <c r="C8" s="52"/>
      <c r="D8" s="53"/>
      <c r="E8" s="72"/>
      <c r="F8" s="59"/>
      <c r="G8" s="59"/>
      <c r="H8" s="59"/>
      <c r="I8" s="59"/>
      <c r="J8" s="59"/>
      <c r="K8" s="59"/>
      <c r="L8" s="59"/>
      <c r="M8" s="59"/>
      <c r="N8" s="71"/>
      <c r="O8" s="53"/>
      <c r="P8" s="59"/>
      <c r="Q8" s="72"/>
      <c r="R8" s="50"/>
    </row>
    <row r="9" spans="1:18" x14ac:dyDescent="0.25">
      <c r="A9" s="50"/>
      <c r="B9" s="51"/>
      <c r="C9" s="52"/>
      <c r="D9" s="53"/>
      <c r="E9" s="72"/>
      <c r="F9" s="59"/>
      <c r="G9" s="59"/>
      <c r="H9" s="59"/>
      <c r="I9" s="59"/>
      <c r="J9" s="59"/>
      <c r="K9" s="59"/>
      <c r="L9" s="59"/>
      <c r="M9" s="59"/>
      <c r="N9" s="71"/>
      <c r="O9" s="53"/>
      <c r="P9" s="59"/>
      <c r="Q9" s="72"/>
      <c r="R9" s="50"/>
    </row>
    <row r="10" spans="1:18" x14ac:dyDescent="0.25">
      <c r="A10" s="50"/>
      <c r="B10" s="51"/>
      <c r="C10" s="52"/>
      <c r="D10" s="53"/>
      <c r="E10" s="72"/>
      <c r="F10" s="59"/>
      <c r="G10" s="59"/>
      <c r="H10" s="59"/>
      <c r="I10" s="59"/>
      <c r="J10" s="59"/>
      <c r="K10" s="59"/>
      <c r="L10" s="59"/>
      <c r="M10" s="59"/>
      <c r="N10" s="71"/>
      <c r="O10" s="53"/>
      <c r="P10" s="59"/>
      <c r="Q10" s="72"/>
      <c r="R10" s="50"/>
    </row>
    <row r="11" spans="1:18" x14ac:dyDescent="0.25">
      <c r="A11" s="50"/>
      <c r="B11" s="51"/>
      <c r="C11" s="52"/>
      <c r="D11" s="53"/>
      <c r="E11" s="72"/>
      <c r="F11" s="59"/>
      <c r="G11" s="59"/>
      <c r="H11" s="59"/>
      <c r="I11" s="59"/>
      <c r="J11" s="59"/>
      <c r="K11" s="59"/>
      <c r="L11" s="59"/>
      <c r="M11" s="59"/>
      <c r="N11" s="71"/>
      <c r="O11" s="53"/>
      <c r="P11" s="59"/>
      <c r="Q11" s="72"/>
      <c r="R11" s="50"/>
    </row>
    <row r="12" spans="1:18" x14ac:dyDescent="0.25">
      <c r="A12" s="50"/>
      <c r="B12" s="51"/>
      <c r="C12" s="52"/>
      <c r="D12" s="53"/>
      <c r="E12" s="72"/>
      <c r="F12" s="59"/>
      <c r="G12" s="59"/>
      <c r="H12" s="59"/>
      <c r="I12" s="59"/>
      <c r="J12" s="59"/>
      <c r="K12" s="59"/>
      <c r="L12" s="59"/>
      <c r="M12" s="59"/>
      <c r="N12" s="71"/>
      <c r="O12" s="53"/>
      <c r="P12" s="59"/>
      <c r="Q12" s="72"/>
      <c r="R12" s="50"/>
    </row>
    <row r="13" spans="1:18" x14ac:dyDescent="0.25">
      <c r="A13" s="50"/>
      <c r="B13" s="51"/>
      <c r="C13" s="52"/>
      <c r="D13" s="53"/>
      <c r="E13" s="72"/>
      <c r="F13" s="59"/>
      <c r="G13" s="59"/>
      <c r="H13" s="59"/>
      <c r="I13" s="59"/>
      <c r="J13" s="59"/>
      <c r="K13" s="59"/>
      <c r="L13" s="59"/>
      <c r="M13" s="59"/>
      <c r="N13" s="71"/>
      <c r="O13" s="53"/>
      <c r="P13" s="59"/>
      <c r="Q13" s="72"/>
      <c r="R13" s="50"/>
    </row>
    <row r="14" spans="1:18" x14ac:dyDescent="0.25">
      <c r="A14" s="50"/>
      <c r="B14" s="51"/>
      <c r="C14" s="52"/>
      <c r="D14" s="53"/>
      <c r="E14" s="72"/>
      <c r="F14" s="59"/>
      <c r="G14" s="59"/>
      <c r="H14" s="59"/>
      <c r="I14" s="59"/>
      <c r="J14" s="59"/>
      <c r="K14" s="59"/>
      <c r="L14" s="59"/>
      <c r="M14" s="59"/>
      <c r="N14" s="71"/>
      <c r="O14" s="53"/>
      <c r="P14" s="59"/>
      <c r="Q14" s="72"/>
      <c r="R14" s="50"/>
    </row>
    <row r="15" spans="1:18" x14ac:dyDescent="0.25">
      <c r="A15" s="50"/>
      <c r="B15" s="51"/>
      <c r="C15" s="52"/>
      <c r="D15" s="53"/>
      <c r="E15" s="72"/>
      <c r="F15" s="59"/>
      <c r="G15" s="59"/>
      <c r="H15" s="59"/>
      <c r="I15" s="59"/>
      <c r="J15" s="59"/>
      <c r="K15" s="59"/>
      <c r="L15" s="59"/>
      <c r="M15" s="59"/>
      <c r="N15" s="71"/>
      <c r="O15" s="53"/>
      <c r="P15" s="59"/>
      <c r="Q15" s="72"/>
      <c r="R15" s="50"/>
    </row>
    <row r="16" spans="1:18" x14ac:dyDescent="0.25">
      <c r="A16" s="50"/>
      <c r="B16" s="51"/>
      <c r="C16" s="52"/>
      <c r="D16" s="53"/>
      <c r="E16" s="72"/>
      <c r="F16" s="59"/>
      <c r="G16" s="59"/>
      <c r="H16" s="59"/>
      <c r="I16" s="59"/>
      <c r="J16" s="59"/>
      <c r="K16" s="59"/>
      <c r="L16" s="59"/>
      <c r="M16" s="59"/>
      <c r="N16" s="71"/>
      <c r="O16" s="53"/>
      <c r="P16" s="59"/>
      <c r="Q16" s="72"/>
      <c r="R16" s="50"/>
    </row>
    <row r="17" spans="1:18" x14ac:dyDescent="0.25">
      <c r="A17" s="50"/>
      <c r="B17" s="51"/>
      <c r="C17" s="52"/>
      <c r="D17" s="53"/>
      <c r="E17" s="72"/>
      <c r="F17" s="59"/>
      <c r="G17" s="59"/>
      <c r="H17" s="59"/>
      <c r="I17" s="59"/>
      <c r="J17" s="59"/>
      <c r="K17" s="59"/>
      <c r="L17" s="59"/>
      <c r="M17" s="59"/>
      <c r="N17" s="71"/>
      <c r="O17" s="53"/>
      <c r="P17" s="59"/>
      <c r="Q17" s="72"/>
      <c r="R17" s="50"/>
    </row>
    <row r="18" spans="1:18" x14ac:dyDescent="0.25">
      <c r="A18" s="50"/>
      <c r="B18" s="51"/>
      <c r="C18" s="52"/>
      <c r="D18" s="53"/>
      <c r="E18" s="72"/>
      <c r="F18" s="59"/>
      <c r="G18" s="59"/>
      <c r="H18" s="59"/>
      <c r="I18" s="59"/>
      <c r="J18" s="59"/>
      <c r="K18" s="59"/>
      <c r="L18" s="59"/>
      <c r="M18" s="59"/>
      <c r="N18" s="71"/>
      <c r="O18" s="53"/>
      <c r="P18" s="59"/>
      <c r="Q18" s="72"/>
      <c r="R18" s="50"/>
    </row>
    <row r="19" spans="1:18" x14ac:dyDescent="0.25">
      <c r="A19" s="50"/>
      <c r="B19" s="51"/>
      <c r="C19" s="52"/>
      <c r="D19" s="53"/>
      <c r="E19" s="72"/>
      <c r="F19" s="59"/>
      <c r="G19" s="59"/>
      <c r="H19" s="59"/>
      <c r="I19" s="59"/>
      <c r="J19" s="59"/>
      <c r="K19" s="59"/>
      <c r="L19" s="59"/>
      <c r="M19" s="59"/>
      <c r="N19" s="71"/>
      <c r="O19" s="53"/>
      <c r="P19" s="59"/>
      <c r="Q19" s="72"/>
      <c r="R19" s="50"/>
    </row>
    <row r="20" spans="1:18" x14ac:dyDescent="0.25">
      <c r="A20" s="50"/>
      <c r="B20" s="51"/>
      <c r="C20" s="52"/>
      <c r="D20" s="53"/>
      <c r="E20" s="72"/>
      <c r="F20" s="59"/>
      <c r="G20" s="59"/>
      <c r="H20" s="59"/>
      <c r="I20" s="59"/>
      <c r="J20" s="59"/>
      <c r="K20" s="59"/>
      <c r="L20" s="59"/>
      <c r="M20" s="59"/>
      <c r="N20" s="71"/>
      <c r="O20" s="53"/>
      <c r="P20" s="59"/>
      <c r="Q20" s="72"/>
      <c r="R20" s="50"/>
    </row>
    <row r="21" spans="1:18" x14ac:dyDescent="0.25">
      <c r="A21" s="50"/>
      <c r="B21" s="51"/>
      <c r="C21" s="52"/>
      <c r="D21" s="53"/>
      <c r="E21" s="72"/>
      <c r="F21" s="59"/>
      <c r="G21" s="59"/>
      <c r="H21" s="59"/>
      <c r="I21" s="59"/>
      <c r="J21" s="59"/>
      <c r="K21" s="59"/>
      <c r="L21" s="59"/>
      <c r="M21" s="59"/>
      <c r="N21" s="71"/>
      <c r="O21" s="53"/>
      <c r="P21" s="59"/>
      <c r="Q21" s="72"/>
      <c r="R21" s="50"/>
    </row>
    <row r="22" spans="1:18" x14ac:dyDescent="0.25">
      <c r="A22" s="50"/>
      <c r="B22" s="51"/>
      <c r="C22" s="52"/>
      <c r="D22" s="53"/>
      <c r="E22" s="72"/>
      <c r="F22" s="59"/>
      <c r="G22" s="59"/>
      <c r="H22" s="59"/>
      <c r="I22" s="59"/>
      <c r="J22" s="59"/>
      <c r="K22" s="59"/>
      <c r="L22" s="59"/>
      <c r="M22" s="59"/>
      <c r="N22" s="71"/>
      <c r="O22" s="53"/>
      <c r="P22" s="59"/>
      <c r="Q22" s="72"/>
      <c r="R22" s="50"/>
    </row>
    <row r="23" spans="1:18" x14ac:dyDescent="0.25">
      <c r="A23" s="50"/>
      <c r="B23" s="51"/>
      <c r="C23" s="52"/>
      <c r="D23" s="53"/>
      <c r="E23" s="72"/>
      <c r="F23" s="59"/>
      <c r="G23" s="59"/>
      <c r="H23" s="59"/>
      <c r="I23" s="59"/>
      <c r="J23" s="59"/>
      <c r="K23" s="59"/>
      <c r="L23" s="59"/>
      <c r="M23" s="59"/>
      <c r="N23" s="71"/>
      <c r="O23" s="53"/>
      <c r="P23" s="59"/>
      <c r="Q23" s="72"/>
      <c r="R23" s="50"/>
    </row>
    <row r="24" spans="1:18" x14ac:dyDescent="0.25">
      <c r="A24" s="50"/>
      <c r="B24" s="51"/>
      <c r="C24" s="52"/>
      <c r="D24" s="53"/>
      <c r="E24" s="72"/>
      <c r="F24" s="59"/>
      <c r="G24" s="59"/>
      <c r="H24" s="59"/>
      <c r="I24" s="59"/>
      <c r="J24" s="59"/>
      <c r="K24" s="59"/>
      <c r="L24" s="59"/>
      <c r="M24" s="59"/>
      <c r="N24" s="71"/>
      <c r="O24" s="53"/>
      <c r="P24" s="59"/>
      <c r="Q24" s="72"/>
      <c r="R24" s="50"/>
    </row>
    <row r="25" spans="1:18" x14ac:dyDescent="0.25">
      <c r="A25" s="50"/>
      <c r="B25" s="51"/>
      <c r="C25" s="52"/>
      <c r="D25" s="53"/>
      <c r="E25" s="72"/>
      <c r="F25" s="59"/>
      <c r="G25" s="59"/>
      <c r="H25" s="59"/>
      <c r="I25" s="59"/>
      <c r="J25" s="59"/>
      <c r="K25" s="59"/>
      <c r="L25" s="59"/>
      <c r="M25" s="59"/>
      <c r="N25" s="71"/>
      <c r="O25" s="53"/>
      <c r="P25" s="59"/>
      <c r="Q25" s="72"/>
      <c r="R25" s="50"/>
    </row>
    <row r="26" spans="1:18" x14ac:dyDescent="0.25">
      <c r="A26" s="50"/>
      <c r="B26" s="51"/>
      <c r="C26" s="52"/>
      <c r="D26" s="53"/>
      <c r="E26" s="72"/>
      <c r="F26" s="59"/>
      <c r="G26" s="59"/>
      <c r="H26" s="59"/>
      <c r="I26" s="59"/>
      <c r="J26" s="59"/>
      <c r="K26" s="59"/>
      <c r="L26" s="59"/>
      <c r="M26" s="59"/>
      <c r="N26" s="71"/>
      <c r="O26" s="53"/>
      <c r="P26" s="59"/>
      <c r="Q26" s="72"/>
      <c r="R26" s="50"/>
    </row>
    <row r="27" spans="1:18" x14ac:dyDescent="0.25">
      <c r="A27" s="50"/>
      <c r="B27" s="51"/>
      <c r="C27" s="52"/>
      <c r="D27" s="53"/>
      <c r="E27" s="72"/>
      <c r="F27" s="59"/>
      <c r="G27" s="59"/>
      <c r="H27" s="59"/>
      <c r="I27" s="59"/>
      <c r="J27" s="59"/>
      <c r="K27" s="59"/>
      <c r="L27" s="59"/>
      <c r="M27" s="59"/>
      <c r="N27" s="71"/>
      <c r="O27" s="53"/>
      <c r="P27" s="59"/>
      <c r="Q27" s="72"/>
      <c r="R27" s="50"/>
    </row>
    <row r="28" spans="1:18" x14ac:dyDescent="0.25">
      <c r="A28" s="50"/>
      <c r="B28" s="51"/>
      <c r="C28" s="52"/>
      <c r="D28" s="53"/>
      <c r="E28" s="72"/>
      <c r="F28" s="59"/>
      <c r="G28" s="59"/>
      <c r="H28" s="59"/>
      <c r="I28" s="59"/>
      <c r="J28" s="59"/>
      <c r="K28" s="59"/>
      <c r="L28" s="59"/>
      <c r="M28" s="59"/>
      <c r="N28" s="71"/>
      <c r="O28" s="53"/>
      <c r="P28" s="59"/>
      <c r="Q28" s="72"/>
      <c r="R28" s="50"/>
    </row>
    <row r="29" spans="1:18" x14ac:dyDescent="0.25">
      <c r="A29" s="50"/>
      <c r="B29" s="51"/>
      <c r="C29" s="52"/>
      <c r="D29" s="53"/>
      <c r="E29" s="72"/>
      <c r="F29" s="59"/>
      <c r="G29" s="59"/>
      <c r="H29" s="59"/>
      <c r="I29" s="59"/>
      <c r="J29" s="59"/>
      <c r="K29" s="59"/>
      <c r="L29" s="59"/>
      <c r="M29" s="59"/>
      <c r="N29" s="71"/>
      <c r="O29" s="53"/>
      <c r="P29" s="59"/>
      <c r="Q29" s="72"/>
      <c r="R29" s="50"/>
    </row>
    <row r="30" spans="1:18" x14ac:dyDescent="0.25">
      <c r="A30" s="50"/>
      <c r="B30" s="51"/>
      <c r="C30" s="52"/>
      <c r="D30" s="53"/>
      <c r="E30" s="72"/>
      <c r="F30" s="59"/>
      <c r="G30" s="59"/>
      <c r="H30" s="59"/>
      <c r="I30" s="59"/>
      <c r="J30" s="59"/>
      <c r="K30" s="59"/>
      <c r="L30" s="59"/>
      <c r="M30" s="59"/>
      <c r="N30" s="71"/>
      <c r="O30" s="53"/>
      <c r="P30" s="59"/>
      <c r="Q30" s="72"/>
      <c r="R30" s="50"/>
    </row>
    <row r="31" spans="1:18" x14ac:dyDescent="0.25">
      <c r="A31" s="50"/>
      <c r="B31" s="51"/>
      <c r="C31" s="52"/>
      <c r="D31" s="53"/>
      <c r="E31" s="72"/>
      <c r="F31" s="59"/>
      <c r="G31" s="59"/>
      <c r="H31" s="59"/>
      <c r="I31" s="59"/>
      <c r="J31" s="59"/>
      <c r="K31" s="59"/>
      <c r="L31" s="59"/>
      <c r="M31" s="59"/>
      <c r="N31" s="71"/>
      <c r="O31" s="53"/>
      <c r="P31" s="59"/>
      <c r="Q31" s="72"/>
      <c r="R31" s="50"/>
    </row>
    <row r="32" spans="1:18" x14ac:dyDescent="0.25">
      <c r="A32" s="50"/>
      <c r="B32" s="51"/>
      <c r="C32" s="52"/>
      <c r="D32" s="53"/>
      <c r="E32" s="72"/>
      <c r="F32" s="59"/>
      <c r="G32" s="59"/>
      <c r="H32" s="59"/>
      <c r="I32" s="59"/>
      <c r="J32" s="59"/>
      <c r="K32" s="59"/>
      <c r="L32" s="59"/>
      <c r="M32" s="59"/>
      <c r="N32" s="71"/>
      <c r="O32" s="53"/>
      <c r="P32" s="59"/>
      <c r="Q32" s="72"/>
      <c r="R32" s="50"/>
    </row>
    <row r="33" spans="1:18" x14ac:dyDescent="0.25">
      <c r="A33" s="50"/>
      <c r="B33" s="51"/>
      <c r="C33" s="52"/>
      <c r="D33" s="53"/>
      <c r="E33" s="72"/>
      <c r="F33" s="59"/>
      <c r="G33" s="59"/>
      <c r="H33" s="59"/>
      <c r="I33" s="59"/>
      <c r="J33" s="59"/>
      <c r="K33" s="59"/>
      <c r="L33" s="59"/>
      <c r="M33" s="59"/>
      <c r="N33" s="71"/>
      <c r="O33" s="53"/>
      <c r="P33" s="59"/>
      <c r="Q33" s="72"/>
      <c r="R33" s="50"/>
    </row>
    <row r="34" spans="1:18" x14ac:dyDescent="0.25">
      <c r="A34" s="50"/>
      <c r="B34" s="51"/>
      <c r="C34" s="52"/>
      <c r="D34" s="53"/>
      <c r="E34" s="72"/>
      <c r="F34" s="59"/>
      <c r="G34" s="59"/>
      <c r="H34" s="59"/>
      <c r="I34" s="59"/>
      <c r="J34" s="59"/>
      <c r="K34" s="59"/>
      <c r="L34" s="59"/>
      <c r="M34" s="59"/>
      <c r="N34" s="71"/>
      <c r="O34" s="53"/>
      <c r="P34" s="59"/>
      <c r="Q34" s="72"/>
      <c r="R34" s="50"/>
    </row>
    <row r="35" spans="1:18" x14ac:dyDescent="0.25">
      <c r="A35" s="50"/>
      <c r="B35" s="51"/>
      <c r="C35" s="52"/>
      <c r="D35" s="53"/>
      <c r="E35" s="72"/>
      <c r="F35" s="59"/>
      <c r="G35" s="59"/>
      <c r="H35" s="59"/>
      <c r="I35" s="59"/>
      <c r="J35" s="59"/>
      <c r="K35" s="59"/>
      <c r="L35" s="59"/>
      <c r="M35" s="59"/>
      <c r="N35" s="71"/>
      <c r="O35" s="53"/>
      <c r="P35" s="59"/>
      <c r="Q35" s="72"/>
      <c r="R35" s="50"/>
    </row>
    <row r="36" spans="1:18" x14ac:dyDescent="0.25">
      <c r="A36" s="50"/>
      <c r="B36" s="51"/>
      <c r="C36" s="52"/>
      <c r="D36" s="53"/>
      <c r="E36" s="72"/>
      <c r="F36" s="59"/>
      <c r="G36" s="59"/>
      <c r="H36" s="59"/>
      <c r="I36" s="59"/>
      <c r="J36" s="59"/>
      <c r="K36" s="59"/>
      <c r="L36" s="59"/>
      <c r="M36" s="59"/>
      <c r="N36" s="71"/>
      <c r="O36" s="53"/>
      <c r="P36" s="59"/>
      <c r="Q36" s="72"/>
      <c r="R36" s="50"/>
    </row>
    <row r="37" spans="1:18" x14ac:dyDescent="0.25">
      <c r="A37" s="50"/>
      <c r="B37" s="51"/>
      <c r="C37" s="52"/>
      <c r="D37" s="53"/>
      <c r="E37" s="72"/>
      <c r="F37" s="59"/>
      <c r="G37" s="59"/>
      <c r="H37" s="59"/>
      <c r="I37" s="59"/>
      <c r="J37" s="59"/>
      <c r="K37" s="59"/>
      <c r="L37" s="59"/>
      <c r="M37" s="59"/>
      <c r="N37" s="71"/>
      <c r="O37" s="53"/>
      <c r="P37" s="59"/>
      <c r="Q37" s="72"/>
      <c r="R37" s="50"/>
    </row>
    <row r="38" spans="1:18" x14ac:dyDescent="0.25">
      <c r="A38" s="50"/>
      <c r="B38" s="51"/>
      <c r="C38" s="52"/>
      <c r="D38" s="53"/>
      <c r="E38" s="72"/>
      <c r="F38" s="59"/>
      <c r="G38" s="59"/>
      <c r="H38" s="59"/>
      <c r="I38" s="59"/>
      <c r="J38" s="59"/>
      <c r="K38" s="59"/>
      <c r="L38" s="59"/>
      <c r="M38" s="59"/>
      <c r="N38" s="71"/>
      <c r="O38" s="53"/>
      <c r="P38" s="59"/>
      <c r="Q38" s="72"/>
      <c r="R38" s="50"/>
    </row>
    <row r="39" spans="1:18" x14ac:dyDescent="0.25">
      <c r="A39" s="50"/>
      <c r="B39" s="51"/>
      <c r="C39" s="52"/>
      <c r="D39" s="53"/>
      <c r="E39" s="72"/>
      <c r="F39" s="59"/>
      <c r="G39" s="59"/>
      <c r="H39" s="59"/>
      <c r="I39" s="59"/>
      <c r="J39" s="59"/>
      <c r="K39" s="59"/>
      <c r="L39" s="59"/>
      <c r="M39" s="59"/>
      <c r="N39" s="71"/>
      <c r="O39" s="53"/>
      <c r="P39" s="59"/>
      <c r="Q39" s="72"/>
      <c r="R39" s="50"/>
    </row>
    <row r="40" spans="1:18" x14ac:dyDescent="0.25">
      <c r="A40" s="50"/>
      <c r="B40" s="51"/>
      <c r="C40" s="52"/>
      <c r="D40" s="53"/>
      <c r="E40" s="72"/>
      <c r="F40" s="59"/>
      <c r="G40" s="59"/>
      <c r="H40" s="59"/>
      <c r="I40" s="59"/>
      <c r="J40" s="59"/>
      <c r="K40" s="59"/>
      <c r="L40" s="59"/>
      <c r="M40" s="59"/>
      <c r="N40" s="71"/>
      <c r="O40" s="53"/>
      <c r="P40" s="59"/>
      <c r="Q40" s="72"/>
      <c r="R40" s="50"/>
    </row>
    <row r="41" spans="1:18" x14ac:dyDescent="0.25">
      <c r="A41" s="50"/>
      <c r="B41" s="51"/>
      <c r="C41" s="52"/>
      <c r="D41" s="53"/>
      <c r="E41" s="72"/>
      <c r="F41" s="59"/>
      <c r="G41" s="59"/>
      <c r="H41" s="59"/>
      <c r="I41" s="59"/>
      <c r="J41" s="59"/>
      <c r="K41" s="59"/>
      <c r="L41" s="59"/>
      <c r="M41" s="59"/>
      <c r="N41" s="71"/>
      <c r="O41" s="53"/>
      <c r="P41" s="59"/>
      <c r="Q41" s="72"/>
      <c r="R41" s="50"/>
    </row>
    <row r="42" spans="1:18" x14ac:dyDescent="0.25">
      <c r="A42" s="50"/>
      <c r="B42" s="51"/>
      <c r="C42" s="52"/>
      <c r="D42" s="53"/>
      <c r="E42" s="72"/>
      <c r="F42" s="59"/>
      <c r="G42" s="59"/>
      <c r="H42" s="59"/>
      <c r="I42" s="59"/>
      <c r="J42" s="59"/>
      <c r="K42" s="59"/>
      <c r="L42" s="59"/>
      <c r="M42" s="59"/>
      <c r="N42" s="71"/>
      <c r="O42" s="53"/>
      <c r="P42" s="59"/>
      <c r="Q42" s="72"/>
      <c r="R42" s="50"/>
    </row>
    <row r="43" spans="1:18" x14ac:dyDescent="0.25">
      <c r="A43" s="50"/>
      <c r="B43" s="51"/>
      <c r="C43" s="52"/>
      <c r="D43" s="53"/>
      <c r="E43" s="72"/>
      <c r="F43" s="59"/>
      <c r="G43" s="59"/>
      <c r="H43" s="59"/>
      <c r="I43" s="59"/>
      <c r="J43" s="59"/>
      <c r="K43" s="59"/>
      <c r="L43" s="59"/>
      <c r="M43" s="59"/>
      <c r="N43" s="71"/>
      <c r="O43" s="53"/>
      <c r="P43" s="59"/>
      <c r="Q43" s="72"/>
      <c r="R43" s="50"/>
    </row>
    <row r="44" spans="1:18" x14ac:dyDescent="0.25">
      <c r="A44" s="50"/>
      <c r="B44" s="51"/>
      <c r="C44" s="52"/>
      <c r="D44" s="53"/>
      <c r="E44" s="72"/>
      <c r="F44" s="59"/>
      <c r="G44" s="59"/>
      <c r="H44" s="59"/>
      <c r="I44" s="59"/>
      <c r="J44" s="59"/>
      <c r="K44" s="59"/>
      <c r="L44" s="59"/>
      <c r="M44" s="59"/>
      <c r="N44" s="71"/>
      <c r="O44" s="53"/>
      <c r="P44" s="59"/>
      <c r="Q44" s="72"/>
      <c r="R44" s="50"/>
    </row>
    <row r="45" spans="1:18" x14ac:dyDescent="0.25">
      <c r="A45" s="50"/>
      <c r="B45" s="51"/>
      <c r="C45" s="52"/>
      <c r="D45" s="53"/>
      <c r="E45" s="72"/>
      <c r="F45" s="59"/>
      <c r="G45" s="59"/>
      <c r="H45" s="59"/>
      <c r="I45" s="59"/>
      <c r="J45" s="59"/>
      <c r="K45" s="59"/>
      <c r="L45" s="59"/>
      <c r="M45" s="59"/>
      <c r="N45" s="71"/>
      <c r="O45" s="53"/>
      <c r="P45" s="59"/>
      <c r="Q45" s="72"/>
      <c r="R45" s="50"/>
    </row>
    <row r="46" spans="1:18" x14ac:dyDescent="0.25">
      <c r="A46" s="50"/>
      <c r="B46" s="51"/>
      <c r="C46" s="52"/>
      <c r="D46" s="53"/>
      <c r="E46" s="72"/>
      <c r="F46" s="59"/>
      <c r="G46" s="59"/>
      <c r="H46" s="59"/>
      <c r="I46" s="59"/>
      <c r="J46" s="59"/>
      <c r="K46" s="59"/>
      <c r="L46" s="59"/>
      <c r="M46" s="59"/>
      <c r="N46" s="71"/>
      <c r="O46" s="53"/>
      <c r="P46" s="59"/>
      <c r="Q46" s="72"/>
      <c r="R46" s="50"/>
    </row>
    <row r="47" spans="1:18" x14ac:dyDescent="0.25">
      <c r="A47" s="50"/>
      <c r="B47" s="51"/>
      <c r="C47" s="52"/>
      <c r="D47" s="53"/>
      <c r="E47" s="72"/>
      <c r="F47" s="59"/>
      <c r="G47" s="59"/>
      <c r="H47" s="59"/>
      <c r="I47" s="59"/>
      <c r="J47" s="59"/>
      <c r="K47" s="59"/>
      <c r="L47" s="59"/>
      <c r="M47" s="59"/>
      <c r="N47" s="71"/>
      <c r="O47" s="53"/>
      <c r="P47" s="59"/>
      <c r="Q47" s="72"/>
      <c r="R47" s="50"/>
    </row>
    <row r="48" spans="1:18" x14ac:dyDescent="0.25">
      <c r="A48" s="50"/>
      <c r="B48" s="51"/>
      <c r="C48" s="52"/>
      <c r="D48" s="53"/>
      <c r="E48" s="72"/>
      <c r="F48" s="59"/>
      <c r="G48" s="59"/>
      <c r="H48" s="59"/>
      <c r="I48" s="59"/>
      <c r="J48" s="59"/>
      <c r="K48" s="59"/>
      <c r="L48" s="59"/>
      <c r="M48" s="59"/>
      <c r="N48" s="71"/>
      <c r="O48" s="53"/>
      <c r="P48" s="59"/>
      <c r="Q48" s="72"/>
      <c r="R48" s="50"/>
    </row>
    <row r="49" spans="1:18" x14ac:dyDescent="0.25">
      <c r="A49" s="50"/>
      <c r="B49" s="51"/>
      <c r="C49" s="52"/>
      <c r="D49" s="53"/>
      <c r="E49" s="72"/>
      <c r="F49" s="59"/>
      <c r="G49" s="59"/>
      <c r="H49" s="59"/>
      <c r="I49" s="59"/>
      <c r="J49" s="59"/>
      <c r="K49" s="59"/>
      <c r="L49" s="59"/>
      <c r="M49" s="59"/>
      <c r="N49" s="71"/>
      <c r="O49" s="53"/>
      <c r="P49" s="59"/>
      <c r="Q49" s="72"/>
      <c r="R49" s="50"/>
    </row>
    <row r="50" spans="1:18" x14ac:dyDescent="0.25">
      <c r="A50" s="50"/>
      <c r="B50" s="51"/>
      <c r="C50" s="52"/>
      <c r="D50" s="53"/>
      <c r="E50" s="72"/>
      <c r="F50" s="59"/>
      <c r="G50" s="59"/>
      <c r="H50" s="59"/>
      <c r="I50" s="59"/>
      <c r="J50" s="59"/>
      <c r="K50" s="59"/>
      <c r="L50" s="59"/>
      <c r="M50" s="59"/>
      <c r="N50" s="71"/>
      <c r="O50" s="53"/>
      <c r="P50" s="59"/>
      <c r="Q50" s="72"/>
      <c r="R50" s="50"/>
    </row>
    <row r="51" spans="1:18" x14ac:dyDescent="0.25">
      <c r="A51" s="50"/>
      <c r="B51" s="51"/>
      <c r="C51" s="52"/>
      <c r="D51" s="53"/>
      <c r="E51" s="72"/>
      <c r="F51" s="59"/>
      <c r="G51" s="59"/>
      <c r="H51" s="59"/>
      <c r="I51" s="59"/>
      <c r="J51" s="59"/>
      <c r="K51" s="59"/>
      <c r="L51" s="59"/>
      <c r="M51" s="59"/>
      <c r="N51" s="71"/>
      <c r="O51" s="53"/>
      <c r="P51" s="59"/>
      <c r="Q51" s="72"/>
      <c r="R51" s="50"/>
    </row>
    <row r="52" spans="1:18" x14ac:dyDescent="0.25">
      <c r="A52" s="50"/>
      <c r="B52" s="51"/>
      <c r="C52" s="52"/>
      <c r="D52" s="53"/>
      <c r="E52" s="72"/>
      <c r="F52" s="59"/>
      <c r="G52" s="59"/>
      <c r="H52" s="59"/>
      <c r="I52" s="59"/>
      <c r="J52" s="59"/>
      <c r="K52" s="59"/>
      <c r="L52" s="59"/>
      <c r="M52" s="59"/>
      <c r="N52" s="71"/>
      <c r="O52" s="53"/>
      <c r="P52" s="59"/>
      <c r="Q52" s="72"/>
      <c r="R52" s="50"/>
    </row>
    <row r="53" spans="1:18" x14ac:dyDescent="0.25">
      <c r="A53" s="50"/>
      <c r="B53" s="51"/>
      <c r="C53" s="52"/>
      <c r="D53" s="53"/>
      <c r="E53" s="72"/>
      <c r="F53" s="59"/>
      <c r="G53" s="59"/>
      <c r="H53" s="59"/>
      <c r="I53" s="59"/>
      <c r="J53" s="59"/>
      <c r="K53" s="59"/>
      <c r="L53" s="59"/>
      <c r="M53" s="59"/>
      <c r="N53" s="71"/>
      <c r="O53" s="53"/>
      <c r="P53" s="59"/>
      <c r="Q53" s="72"/>
      <c r="R53" s="50"/>
    </row>
    <row r="54" spans="1:18" x14ac:dyDescent="0.25">
      <c r="A54" s="50"/>
      <c r="B54" s="51"/>
      <c r="C54" s="52"/>
      <c r="D54" s="53"/>
      <c r="E54" s="72"/>
      <c r="F54" s="59"/>
      <c r="G54" s="59"/>
      <c r="H54" s="59"/>
      <c r="I54" s="59"/>
      <c r="J54" s="59"/>
      <c r="K54" s="59"/>
      <c r="L54" s="59"/>
      <c r="M54" s="59"/>
      <c r="N54" s="71"/>
      <c r="O54" s="53"/>
      <c r="P54" s="59"/>
      <c r="Q54" s="72"/>
      <c r="R54" s="50"/>
    </row>
    <row r="55" spans="1:18" x14ac:dyDescent="0.25">
      <c r="A55" s="50"/>
      <c r="B55" s="51"/>
      <c r="C55" s="52"/>
      <c r="D55" s="53"/>
      <c r="E55" s="72"/>
      <c r="F55" s="59"/>
      <c r="G55" s="59"/>
      <c r="H55" s="59"/>
      <c r="I55" s="59"/>
      <c r="J55" s="59"/>
      <c r="K55" s="59"/>
      <c r="L55" s="59"/>
      <c r="M55" s="59"/>
      <c r="N55" s="71"/>
      <c r="O55" s="53"/>
      <c r="P55" s="59"/>
      <c r="Q55" s="72"/>
      <c r="R55" s="50"/>
    </row>
    <row r="56" spans="1:18" x14ac:dyDescent="0.25">
      <c r="A56" s="50"/>
      <c r="B56" s="51"/>
      <c r="C56" s="52"/>
      <c r="D56" s="53"/>
      <c r="E56" s="72"/>
      <c r="F56" s="59"/>
      <c r="G56" s="59"/>
      <c r="H56" s="59"/>
      <c r="I56" s="59"/>
      <c r="J56" s="59"/>
      <c r="K56" s="59"/>
      <c r="L56" s="59"/>
      <c r="M56" s="59"/>
      <c r="N56" s="71"/>
      <c r="O56" s="53"/>
      <c r="P56" s="59"/>
      <c r="Q56" s="72"/>
      <c r="R56" s="50"/>
    </row>
    <row r="57" spans="1:18" x14ac:dyDescent="0.25">
      <c r="A57" s="50"/>
      <c r="B57" s="51"/>
      <c r="C57" s="52"/>
      <c r="D57" s="53"/>
      <c r="E57" s="72"/>
      <c r="F57" s="59"/>
      <c r="G57" s="59"/>
      <c r="H57" s="59"/>
      <c r="I57" s="59"/>
      <c r="J57" s="59"/>
      <c r="K57" s="59"/>
      <c r="L57" s="59"/>
      <c r="M57" s="59"/>
      <c r="N57" s="71"/>
      <c r="O57" s="53"/>
      <c r="P57" s="59"/>
      <c r="Q57" s="72"/>
      <c r="R57" s="50"/>
    </row>
    <row r="58" spans="1:18" x14ac:dyDescent="0.25">
      <c r="A58" s="50"/>
      <c r="B58" s="51"/>
      <c r="C58" s="52"/>
      <c r="D58" s="53"/>
      <c r="E58" s="72"/>
      <c r="F58" s="59"/>
      <c r="G58" s="59"/>
      <c r="H58" s="59"/>
      <c r="I58" s="59"/>
      <c r="J58" s="59"/>
      <c r="K58" s="59"/>
      <c r="L58" s="59"/>
      <c r="M58" s="59"/>
      <c r="N58" s="71"/>
      <c r="O58" s="53"/>
      <c r="P58" s="59"/>
      <c r="Q58" s="72"/>
      <c r="R58" s="50"/>
    </row>
    <row r="59" spans="1:18" x14ac:dyDescent="0.25">
      <c r="A59" s="50"/>
      <c r="B59" s="51"/>
      <c r="C59" s="52"/>
      <c r="D59" s="53"/>
      <c r="E59" s="72"/>
      <c r="F59" s="59"/>
      <c r="G59" s="59"/>
      <c r="H59" s="59"/>
      <c r="I59" s="59"/>
      <c r="J59" s="59"/>
      <c r="K59" s="59"/>
      <c r="L59" s="59"/>
      <c r="M59" s="59"/>
      <c r="N59" s="71"/>
      <c r="O59" s="53"/>
      <c r="P59" s="59"/>
      <c r="Q59" s="72"/>
      <c r="R59" s="50"/>
    </row>
    <row r="60" spans="1:18" x14ac:dyDescent="0.25">
      <c r="A60" s="50"/>
      <c r="B60" s="51"/>
      <c r="C60" s="52"/>
      <c r="D60" s="53"/>
      <c r="E60" s="72"/>
      <c r="F60" s="59"/>
      <c r="G60" s="59"/>
      <c r="H60" s="59"/>
      <c r="I60" s="59"/>
      <c r="J60" s="59"/>
      <c r="K60" s="59"/>
      <c r="L60" s="59"/>
      <c r="M60" s="59"/>
      <c r="N60" s="71"/>
      <c r="O60" s="53"/>
      <c r="P60" s="59"/>
      <c r="Q60" s="72"/>
      <c r="R60" s="50"/>
    </row>
    <row r="61" spans="1:18" x14ac:dyDescent="0.25">
      <c r="A61" s="50"/>
      <c r="B61" s="51"/>
      <c r="C61" s="52"/>
      <c r="D61" s="53"/>
      <c r="E61" s="72"/>
      <c r="F61" s="59"/>
      <c r="G61" s="59"/>
      <c r="H61" s="59"/>
      <c r="I61" s="59"/>
      <c r="J61" s="59"/>
      <c r="K61" s="59"/>
      <c r="L61" s="59"/>
      <c r="M61" s="59"/>
      <c r="N61" s="71"/>
      <c r="O61" s="53"/>
      <c r="P61" s="59"/>
      <c r="Q61" s="72"/>
      <c r="R61" s="50"/>
    </row>
    <row r="62" spans="1:18" x14ac:dyDescent="0.25">
      <c r="A62" s="50"/>
      <c r="B62" s="51"/>
      <c r="C62" s="52"/>
      <c r="D62" s="53"/>
      <c r="E62" s="72"/>
      <c r="F62" s="59"/>
      <c r="G62" s="59"/>
      <c r="H62" s="59"/>
      <c r="I62" s="59"/>
      <c r="J62" s="59"/>
      <c r="K62" s="59"/>
      <c r="L62" s="59"/>
      <c r="M62" s="59"/>
      <c r="N62" s="71"/>
      <c r="O62" s="53"/>
      <c r="P62" s="59"/>
      <c r="Q62" s="72"/>
      <c r="R62" s="50"/>
    </row>
    <row r="63" spans="1:18" x14ac:dyDescent="0.25">
      <c r="A63" s="54"/>
      <c r="B63" s="51"/>
      <c r="C63" s="52"/>
      <c r="D63" s="53"/>
      <c r="E63" s="72"/>
      <c r="F63" s="59"/>
      <c r="G63" s="59"/>
      <c r="H63" s="59"/>
      <c r="I63" s="59"/>
      <c r="J63" s="59"/>
      <c r="K63" s="59"/>
      <c r="L63" s="59"/>
      <c r="M63" s="59"/>
      <c r="N63" s="71"/>
      <c r="O63" s="53"/>
      <c r="P63" s="59"/>
      <c r="Q63" s="72"/>
      <c r="R63" s="50"/>
    </row>
    <row r="64" spans="1:18" x14ac:dyDescent="0.25">
      <c r="A64" s="50"/>
      <c r="B64" s="51"/>
      <c r="C64" s="52"/>
      <c r="D64" s="53"/>
      <c r="E64" s="72"/>
      <c r="F64" s="59"/>
      <c r="G64" s="59"/>
      <c r="H64" s="59"/>
      <c r="I64" s="59"/>
      <c r="J64" s="59"/>
      <c r="K64" s="59"/>
      <c r="L64" s="59"/>
      <c r="M64" s="59"/>
      <c r="N64" s="71"/>
      <c r="O64" s="53"/>
      <c r="P64" s="59"/>
      <c r="Q64" s="72"/>
      <c r="R64" s="50"/>
    </row>
    <row r="65" spans="1:18" x14ac:dyDescent="0.25">
      <c r="A65" s="50"/>
      <c r="B65" s="51"/>
      <c r="C65" s="52"/>
      <c r="D65" s="53"/>
      <c r="E65" s="72"/>
      <c r="F65" s="59"/>
      <c r="G65" s="59"/>
      <c r="H65" s="59"/>
      <c r="I65" s="59"/>
      <c r="J65" s="59"/>
      <c r="K65" s="59"/>
      <c r="L65" s="59"/>
      <c r="M65" s="59"/>
      <c r="N65" s="71"/>
      <c r="O65" s="53"/>
      <c r="P65" s="59"/>
      <c r="Q65" s="72"/>
      <c r="R65" s="50"/>
    </row>
    <row r="66" spans="1:18" x14ac:dyDescent="0.25">
      <c r="A66" s="50"/>
      <c r="B66" s="51"/>
      <c r="C66" s="52"/>
      <c r="D66" s="53"/>
      <c r="E66" s="72"/>
      <c r="F66" s="59"/>
      <c r="G66" s="59"/>
      <c r="H66" s="59"/>
      <c r="I66" s="59"/>
      <c r="J66" s="59"/>
      <c r="K66" s="59"/>
      <c r="L66" s="59"/>
      <c r="M66" s="59"/>
      <c r="N66" s="71"/>
      <c r="O66" s="53"/>
      <c r="P66" s="59"/>
      <c r="Q66" s="72"/>
      <c r="R66" s="50"/>
    </row>
    <row r="67" spans="1:18" x14ac:dyDescent="0.25">
      <c r="A67" s="50"/>
      <c r="B67" s="51"/>
      <c r="C67" s="52"/>
      <c r="D67" s="53"/>
      <c r="E67" s="72"/>
      <c r="F67" s="59"/>
      <c r="G67" s="59"/>
      <c r="H67" s="59"/>
      <c r="I67" s="59"/>
      <c r="J67" s="59"/>
      <c r="K67" s="59"/>
      <c r="L67" s="59"/>
      <c r="M67" s="59"/>
      <c r="N67" s="71"/>
      <c r="O67" s="53"/>
      <c r="P67" s="59"/>
      <c r="Q67" s="72"/>
      <c r="R67" s="50"/>
    </row>
    <row r="68" spans="1:18" x14ac:dyDescent="0.25">
      <c r="A68" s="50"/>
      <c r="B68" s="51"/>
      <c r="C68" s="52"/>
      <c r="D68" s="53"/>
      <c r="E68" s="72"/>
      <c r="F68" s="59"/>
      <c r="G68" s="59"/>
      <c r="H68" s="59"/>
      <c r="I68" s="59"/>
      <c r="J68" s="59"/>
      <c r="K68" s="59"/>
      <c r="L68" s="59"/>
      <c r="M68" s="59"/>
      <c r="N68" s="71"/>
      <c r="O68" s="53"/>
      <c r="P68" s="59"/>
      <c r="Q68" s="72"/>
      <c r="R68" s="50"/>
    </row>
    <row r="69" spans="1:18" x14ac:dyDescent="0.25">
      <c r="A69" s="50"/>
      <c r="B69" s="51"/>
      <c r="C69" s="52"/>
      <c r="D69" s="53"/>
      <c r="E69" s="72"/>
      <c r="F69" s="59"/>
      <c r="G69" s="59"/>
      <c r="H69" s="59"/>
      <c r="I69" s="59"/>
      <c r="J69" s="59"/>
      <c r="K69" s="59"/>
      <c r="L69" s="59"/>
      <c r="M69" s="59"/>
      <c r="N69" s="71"/>
      <c r="O69" s="53"/>
      <c r="P69" s="59"/>
      <c r="Q69" s="72"/>
      <c r="R69" s="50"/>
    </row>
    <row r="70" spans="1:18" x14ac:dyDescent="0.25">
      <c r="A70" s="50"/>
      <c r="B70" s="51"/>
      <c r="C70" s="52"/>
      <c r="D70" s="53"/>
      <c r="E70" s="72"/>
      <c r="F70" s="59"/>
      <c r="G70" s="59"/>
      <c r="H70" s="59"/>
      <c r="I70" s="59"/>
      <c r="J70" s="59"/>
      <c r="K70" s="59"/>
      <c r="L70" s="59"/>
      <c r="M70" s="59"/>
      <c r="N70" s="71"/>
      <c r="O70" s="53"/>
      <c r="P70" s="59"/>
      <c r="Q70" s="72"/>
      <c r="R70" s="50"/>
    </row>
    <row r="71" spans="1:18" x14ac:dyDescent="0.25">
      <c r="A71" s="50"/>
      <c r="B71" s="51"/>
      <c r="C71" s="52"/>
      <c r="D71" s="53"/>
      <c r="E71" s="72"/>
      <c r="F71" s="59"/>
      <c r="G71" s="59"/>
      <c r="H71" s="59"/>
      <c r="I71" s="59"/>
      <c r="J71" s="59"/>
      <c r="K71" s="59"/>
      <c r="L71" s="59"/>
      <c r="M71" s="59"/>
      <c r="N71" s="71"/>
      <c r="O71" s="53"/>
      <c r="P71" s="59"/>
      <c r="Q71" s="72"/>
      <c r="R71" s="50"/>
    </row>
    <row r="72" spans="1:18" x14ac:dyDescent="0.25">
      <c r="A72" s="50"/>
      <c r="B72" s="51"/>
      <c r="C72" s="52"/>
      <c r="D72" s="53"/>
      <c r="E72" s="72"/>
      <c r="F72" s="59"/>
      <c r="G72" s="59"/>
      <c r="H72" s="59"/>
      <c r="I72" s="59"/>
      <c r="J72" s="59"/>
      <c r="K72" s="59"/>
      <c r="L72" s="59"/>
      <c r="M72" s="59"/>
      <c r="N72" s="71"/>
      <c r="O72" s="53"/>
      <c r="P72" s="59"/>
      <c r="Q72" s="72"/>
      <c r="R72" s="50"/>
    </row>
    <row r="73" spans="1:18" x14ac:dyDescent="0.25">
      <c r="A73" s="50"/>
      <c r="B73" s="51"/>
      <c r="C73" s="52"/>
      <c r="D73" s="53"/>
      <c r="E73" s="72"/>
      <c r="F73" s="59"/>
      <c r="G73" s="59"/>
      <c r="H73" s="59"/>
      <c r="I73" s="59"/>
      <c r="J73" s="59"/>
      <c r="K73" s="59"/>
      <c r="L73" s="59"/>
      <c r="M73" s="59"/>
      <c r="N73" s="71"/>
      <c r="O73" s="53"/>
      <c r="P73" s="59"/>
      <c r="Q73" s="72"/>
      <c r="R73" s="50"/>
    </row>
    <row r="74" spans="1:18" x14ac:dyDescent="0.25">
      <c r="A74" s="50"/>
      <c r="B74" s="51"/>
      <c r="C74" s="52"/>
      <c r="D74" s="53"/>
      <c r="E74" s="72"/>
      <c r="F74" s="59"/>
      <c r="G74" s="59"/>
      <c r="H74" s="59"/>
      <c r="I74" s="59"/>
      <c r="J74" s="59"/>
      <c r="K74" s="59"/>
      <c r="L74" s="59"/>
      <c r="M74" s="59"/>
      <c r="N74" s="71"/>
      <c r="O74" s="53"/>
      <c r="P74" s="59"/>
      <c r="Q74" s="72"/>
      <c r="R74" s="50"/>
    </row>
    <row r="75" spans="1:18" x14ac:dyDescent="0.25">
      <c r="A75" s="50"/>
      <c r="B75" s="51"/>
      <c r="C75" s="52"/>
      <c r="D75" s="53"/>
      <c r="E75" s="72"/>
      <c r="F75" s="59"/>
      <c r="G75" s="59"/>
      <c r="H75" s="59"/>
      <c r="I75" s="59"/>
      <c r="J75" s="59"/>
      <c r="K75" s="59"/>
      <c r="L75" s="59"/>
      <c r="M75" s="59"/>
      <c r="N75" s="71"/>
      <c r="O75" s="53"/>
      <c r="P75" s="59"/>
      <c r="Q75" s="72"/>
      <c r="R75" s="50"/>
    </row>
    <row r="76" spans="1:18" x14ac:dyDescent="0.25">
      <c r="A76" s="50"/>
      <c r="B76" s="51"/>
      <c r="C76" s="52"/>
      <c r="D76" s="53"/>
      <c r="E76" s="72"/>
      <c r="F76" s="59"/>
      <c r="G76" s="59"/>
      <c r="H76" s="59"/>
      <c r="I76" s="59"/>
      <c r="J76" s="59"/>
      <c r="K76" s="59"/>
      <c r="L76" s="59"/>
      <c r="M76" s="59"/>
      <c r="N76" s="71"/>
      <c r="O76" s="53"/>
      <c r="P76" s="59"/>
      <c r="Q76" s="72"/>
      <c r="R76" s="50"/>
    </row>
    <row r="77" spans="1:18" x14ac:dyDescent="0.25">
      <c r="A77" s="50"/>
      <c r="B77" s="51"/>
      <c r="C77" s="52"/>
      <c r="D77" s="53"/>
      <c r="E77" s="72"/>
      <c r="F77" s="59"/>
      <c r="G77" s="59"/>
      <c r="H77" s="59"/>
      <c r="I77" s="59"/>
      <c r="J77" s="59"/>
      <c r="K77" s="59"/>
      <c r="L77" s="59"/>
      <c r="M77" s="59"/>
      <c r="N77" s="71"/>
      <c r="O77" s="53"/>
      <c r="P77" s="59"/>
      <c r="Q77" s="72"/>
      <c r="R77" s="50"/>
    </row>
    <row r="78" spans="1:18" x14ac:dyDescent="0.25">
      <c r="A78" s="50"/>
      <c r="B78" s="51"/>
      <c r="C78" s="52"/>
      <c r="D78" s="53"/>
      <c r="E78" s="72"/>
      <c r="F78" s="59"/>
      <c r="G78" s="59"/>
      <c r="H78" s="59"/>
      <c r="I78" s="59"/>
      <c r="J78" s="59"/>
      <c r="K78" s="59"/>
      <c r="L78" s="59"/>
      <c r="M78" s="59"/>
      <c r="N78" s="71"/>
      <c r="O78" s="53"/>
      <c r="P78" s="59"/>
      <c r="Q78" s="72"/>
      <c r="R78" s="50"/>
    </row>
    <row r="79" spans="1:18" x14ac:dyDescent="0.25">
      <c r="A79" s="50"/>
      <c r="B79" s="51"/>
      <c r="C79" s="52"/>
      <c r="D79" s="53"/>
      <c r="E79" s="72"/>
      <c r="F79" s="59"/>
      <c r="G79" s="59"/>
      <c r="H79" s="59"/>
      <c r="I79" s="59"/>
      <c r="J79" s="59"/>
      <c r="K79" s="59"/>
      <c r="L79" s="59"/>
      <c r="M79" s="59"/>
      <c r="N79" s="71"/>
      <c r="O79" s="53"/>
      <c r="P79" s="59"/>
      <c r="Q79" s="72"/>
      <c r="R79" s="50"/>
    </row>
    <row r="80" spans="1:18" x14ac:dyDescent="0.25">
      <c r="A80" s="50"/>
      <c r="B80" s="51"/>
      <c r="C80" s="52"/>
      <c r="D80" s="53"/>
      <c r="E80" s="72"/>
      <c r="F80" s="59"/>
      <c r="G80" s="59"/>
      <c r="H80" s="59"/>
      <c r="I80" s="59"/>
      <c r="J80" s="59"/>
      <c r="K80" s="59"/>
      <c r="L80" s="59"/>
      <c r="M80" s="59"/>
      <c r="N80" s="71"/>
      <c r="O80" s="53"/>
      <c r="P80" s="59"/>
      <c r="Q80" s="72"/>
      <c r="R80" s="50"/>
    </row>
    <row r="81" spans="1:18" x14ac:dyDescent="0.25">
      <c r="A81" s="50"/>
      <c r="B81" s="51"/>
      <c r="C81" s="52"/>
      <c r="D81" s="53"/>
      <c r="E81" s="72"/>
      <c r="F81" s="59"/>
      <c r="G81" s="59"/>
      <c r="H81" s="59"/>
      <c r="I81" s="59"/>
      <c r="J81" s="59"/>
      <c r="K81" s="59"/>
      <c r="L81" s="59"/>
      <c r="M81" s="59"/>
      <c r="N81" s="71"/>
      <c r="O81" s="53"/>
      <c r="P81" s="59"/>
      <c r="Q81" s="72"/>
      <c r="R81" s="50"/>
    </row>
    <row r="82" spans="1:18" x14ac:dyDescent="0.25">
      <c r="A82" s="50"/>
      <c r="B82" s="51"/>
      <c r="C82" s="52"/>
      <c r="D82" s="53"/>
      <c r="E82" s="72"/>
      <c r="F82" s="59"/>
      <c r="G82" s="59"/>
      <c r="H82" s="59"/>
      <c r="I82" s="59"/>
      <c r="J82" s="59"/>
      <c r="K82" s="59"/>
      <c r="L82" s="59"/>
      <c r="M82" s="59"/>
      <c r="N82" s="71"/>
      <c r="O82" s="53"/>
      <c r="P82" s="59"/>
      <c r="Q82" s="72"/>
      <c r="R82" s="50"/>
    </row>
    <row r="83" spans="1:18" x14ac:dyDescent="0.25">
      <c r="A83" s="50"/>
      <c r="B83" s="51"/>
      <c r="C83" s="52"/>
      <c r="D83" s="53"/>
      <c r="E83" s="72"/>
      <c r="F83" s="59"/>
      <c r="G83" s="59"/>
      <c r="H83" s="59"/>
      <c r="I83" s="59"/>
      <c r="J83" s="59"/>
      <c r="K83" s="59"/>
      <c r="L83" s="59"/>
      <c r="M83" s="59"/>
      <c r="N83" s="71"/>
      <c r="O83" s="53"/>
      <c r="P83" s="59"/>
      <c r="Q83" s="72"/>
      <c r="R83" s="50"/>
    </row>
    <row r="84" spans="1:18" x14ac:dyDescent="0.25">
      <c r="A84" s="50"/>
      <c r="B84" s="51"/>
      <c r="C84" s="52"/>
      <c r="D84" s="53"/>
      <c r="E84" s="72"/>
      <c r="F84" s="59"/>
      <c r="G84" s="59"/>
      <c r="H84" s="59"/>
      <c r="I84" s="59"/>
      <c r="J84" s="59"/>
      <c r="K84" s="59"/>
      <c r="L84" s="59"/>
      <c r="M84" s="59"/>
      <c r="N84" s="71"/>
      <c r="O84" s="53"/>
      <c r="P84" s="59"/>
      <c r="Q84" s="72"/>
      <c r="R84" s="50"/>
    </row>
    <row r="85" spans="1:18" x14ac:dyDescent="0.25">
      <c r="A85" s="50"/>
      <c r="B85" s="51"/>
      <c r="C85" s="52"/>
      <c r="D85" s="53"/>
      <c r="E85" s="72"/>
      <c r="F85" s="59"/>
      <c r="G85" s="59"/>
      <c r="H85" s="59"/>
      <c r="I85" s="59"/>
      <c r="J85" s="59"/>
      <c r="K85" s="59"/>
      <c r="L85" s="59"/>
      <c r="M85" s="59"/>
      <c r="N85" s="71"/>
      <c r="O85" s="53"/>
      <c r="P85" s="59"/>
      <c r="Q85" s="72"/>
      <c r="R85" s="50"/>
    </row>
    <row r="86" spans="1:18" x14ac:dyDescent="0.25">
      <c r="A86" s="50"/>
      <c r="B86" s="51"/>
      <c r="C86" s="52"/>
      <c r="D86" s="53"/>
      <c r="E86" s="72"/>
      <c r="F86" s="59"/>
      <c r="G86" s="59"/>
      <c r="H86" s="59"/>
      <c r="I86" s="59"/>
      <c r="J86" s="59"/>
      <c r="K86" s="59"/>
      <c r="L86" s="59"/>
      <c r="M86" s="59"/>
      <c r="N86" s="71"/>
      <c r="O86" s="53"/>
      <c r="P86" s="59"/>
      <c r="Q86" s="72"/>
      <c r="R86" s="50"/>
    </row>
    <row r="87" spans="1:18" x14ac:dyDescent="0.25">
      <c r="A87" s="50"/>
      <c r="B87" s="51"/>
      <c r="C87" s="52"/>
      <c r="D87" s="53"/>
      <c r="E87" s="72"/>
      <c r="F87" s="59"/>
      <c r="G87" s="59"/>
      <c r="H87" s="59"/>
      <c r="I87" s="59"/>
      <c r="J87" s="59"/>
      <c r="K87" s="59"/>
      <c r="L87" s="59"/>
      <c r="M87" s="59"/>
      <c r="N87" s="71"/>
      <c r="O87" s="53"/>
      <c r="P87" s="59"/>
      <c r="Q87" s="72"/>
      <c r="R87" s="50"/>
    </row>
    <row r="88" spans="1:18" x14ac:dyDescent="0.25">
      <c r="A88" s="50"/>
      <c r="B88" s="51"/>
      <c r="C88" s="52"/>
      <c r="D88" s="53"/>
      <c r="E88" s="72"/>
      <c r="F88" s="59"/>
      <c r="G88" s="59"/>
      <c r="H88" s="59"/>
      <c r="I88" s="59"/>
      <c r="J88" s="59"/>
      <c r="K88" s="59"/>
      <c r="L88" s="59"/>
      <c r="M88" s="59"/>
      <c r="N88" s="71"/>
      <c r="O88" s="53"/>
      <c r="P88" s="59"/>
      <c r="Q88" s="72"/>
      <c r="R88" s="50"/>
    </row>
    <row r="89" spans="1:18" x14ac:dyDescent="0.25">
      <c r="A89" s="50"/>
      <c r="B89" s="51"/>
      <c r="C89" s="52"/>
      <c r="D89" s="53"/>
      <c r="E89" s="72"/>
      <c r="F89" s="59"/>
      <c r="G89" s="59"/>
      <c r="H89" s="59"/>
      <c r="I89" s="59"/>
      <c r="J89" s="59"/>
      <c r="K89" s="59"/>
      <c r="L89" s="59"/>
      <c r="M89" s="59"/>
      <c r="N89" s="71"/>
      <c r="O89" s="53"/>
      <c r="P89" s="59"/>
      <c r="Q89" s="72"/>
      <c r="R89" s="50"/>
    </row>
    <row r="90" spans="1:18" x14ac:dyDescent="0.25">
      <c r="A90" s="50"/>
      <c r="B90" s="51"/>
      <c r="C90" s="52"/>
      <c r="D90" s="53"/>
      <c r="E90" s="72"/>
      <c r="F90" s="59"/>
      <c r="G90" s="59"/>
      <c r="H90" s="59"/>
      <c r="I90" s="59"/>
      <c r="J90" s="59"/>
      <c r="K90" s="59"/>
      <c r="L90" s="59"/>
      <c r="M90" s="59"/>
      <c r="N90" s="71"/>
      <c r="O90" s="53"/>
      <c r="P90" s="59"/>
      <c r="Q90" s="72"/>
      <c r="R90" s="50"/>
    </row>
    <row r="91" spans="1:18" x14ac:dyDescent="0.25">
      <c r="A91" s="50"/>
      <c r="B91" s="51"/>
      <c r="C91" s="52"/>
      <c r="D91" s="53"/>
      <c r="E91" s="72"/>
      <c r="F91" s="59"/>
      <c r="G91" s="59"/>
      <c r="H91" s="59"/>
      <c r="I91" s="59"/>
      <c r="J91" s="59"/>
      <c r="K91" s="59"/>
      <c r="L91" s="59"/>
      <c r="M91" s="59"/>
      <c r="N91" s="71"/>
      <c r="O91" s="53"/>
      <c r="P91" s="59"/>
      <c r="Q91" s="72"/>
      <c r="R91" s="50"/>
    </row>
    <row r="92" spans="1:18" x14ac:dyDescent="0.25">
      <c r="A92" s="50"/>
      <c r="B92" s="51"/>
      <c r="C92" s="52"/>
      <c r="D92" s="53"/>
      <c r="E92" s="72"/>
      <c r="F92" s="59"/>
      <c r="G92" s="59"/>
      <c r="H92" s="59"/>
      <c r="I92" s="59"/>
      <c r="J92" s="59"/>
      <c r="K92" s="59"/>
      <c r="L92" s="59"/>
      <c r="M92" s="59"/>
      <c r="N92" s="71"/>
      <c r="O92" s="53"/>
      <c r="P92" s="59"/>
      <c r="Q92" s="72"/>
      <c r="R92" s="50"/>
    </row>
    <row r="93" spans="1:18" x14ac:dyDescent="0.25">
      <c r="A93" s="50"/>
      <c r="B93" s="51"/>
      <c r="C93" s="52"/>
      <c r="D93" s="53"/>
      <c r="E93" s="72"/>
      <c r="F93" s="59"/>
      <c r="G93" s="59"/>
      <c r="H93" s="59"/>
      <c r="I93" s="59"/>
      <c r="J93" s="59"/>
      <c r="K93" s="59"/>
      <c r="L93" s="59"/>
      <c r="M93" s="59"/>
      <c r="N93" s="71"/>
      <c r="O93" s="53"/>
      <c r="P93" s="59"/>
      <c r="Q93" s="72"/>
      <c r="R93" s="50"/>
    </row>
    <row r="94" spans="1:18" x14ac:dyDescent="0.25">
      <c r="A94" s="50"/>
      <c r="B94" s="51"/>
      <c r="C94" s="52"/>
      <c r="D94" s="53"/>
      <c r="E94" s="72"/>
      <c r="F94" s="59"/>
      <c r="G94" s="59"/>
      <c r="H94" s="59"/>
      <c r="I94" s="59"/>
      <c r="J94" s="59"/>
      <c r="K94" s="59"/>
      <c r="L94" s="59"/>
      <c r="M94" s="59"/>
      <c r="N94" s="71"/>
      <c r="O94" s="53"/>
      <c r="P94" s="59"/>
      <c r="Q94" s="72"/>
      <c r="R94" s="50"/>
    </row>
    <row r="95" spans="1:18" x14ac:dyDescent="0.25">
      <c r="A95" s="50"/>
      <c r="B95" s="51"/>
      <c r="C95" s="52"/>
      <c r="D95" s="53"/>
      <c r="E95" s="72"/>
      <c r="F95" s="59"/>
      <c r="G95" s="59"/>
      <c r="H95" s="59"/>
      <c r="I95" s="59"/>
      <c r="J95" s="59"/>
      <c r="K95" s="59"/>
      <c r="L95" s="59"/>
      <c r="M95" s="59"/>
      <c r="N95" s="71"/>
      <c r="O95" s="53"/>
      <c r="P95" s="59"/>
      <c r="Q95" s="72"/>
      <c r="R95" s="50"/>
    </row>
    <row r="96" spans="1:18" x14ac:dyDescent="0.25">
      <c r="A96" s="50"/>
      <c r="B96" s="51"/>
      <c r="C96" s="52"/>
      <c r="D96" s="53"/>
      <c r="E96" s="72"/>
      <c r="F96" s="59"/>
      <c r="G96" s="59"/>
      <c r="H96" s="59"/>
      <c r="I96" s="59"/>
      <c r="J96" s="59"/>
      <c r="K96" s="59"/>
      <c r="L96" s="59"/>
      <c r="M96" s="59"/>
      <c r="N96" s="71"/>
      <c r="O96" s="53"/>
      <c r="P96" s="59"/>
      <c r="Q96" s="72"/>
      <c r="R96" s="50"/>
    </row>
    <row r="97" spans="1:18" x14ac:dyDescent="0.25">
      <c r="A97" s="50"/>
      <c r="B97" s="51"/>
      <c r="C97" s="52"/>
      <c r="D97" s="53"/>
      <c r="E97" s="72"/>
      <c r="F97" s="59"/>
      <c r="G97" s="59"/>
      <c r="H97" s="59"/>
      <c r="I97" s="59"/>
      <c r="J97" s="59"/>
      <c r="K97" s="59"/>
      <c r="L97" s="59"/>
      <c r="M97" s="59"/>
      <c r="N97" s="71"/>
      <c r="O97" s="53"/>
      <c r="P97" s="59"/>
      <c r="Q97" s="72"/>
      <c r="R97" s="50"/>
    </row>
    <row r="98" spans="1:18" x14ac:dyDescent="0.25">
      <c r="A98" s="50"/>
      <c r="B98" s="51"/>
      <c r="C98" s="52"/>
      <c r="D98" s="53"/>
      <c r="E98" s="72"/>
      <c r="F98" s="59"/>
      <c r="G98" s="59"/>
      <c r="H98" s="59"/>
      <c r="I98" s="59"/>
      <c r="J98" s="59"/>
      <c r="K98" s="59"/>
      <c r="L98" s="59"/>
      <c r="M98" s="59"/>
      <c r="N98" s="71"/>
      <c r="O98" s="53"/>
      <c r="P98" s="59"/>
      <c r="Q98" s="72"/>
      <c r="R98" s="50"/>
    </row>
    <row r="99" spans="1:18" x14ac:dyDescent="0.25">
      <c r="A99" s="50"/>
      <c r="B99" s="51"/>
      <c r="C99" s="52"/>
      <c r="D99" s="53"/>
      <c r="E99" s="72"/>
      <c r="F99" s="59"/>
      <c r="G99" s="59"/>
      <c r="H99" s="59"/>
      <c r="I99" s="59"/>
      <c r="J99" s="59"/>
      <c r="K99" s="59"/>
      <c r="L99" s="59"/>
      <c r="M99" s="59"/>
      <c r="N99" s="71"/>
      <c r="O99" s="53"/>
      <c r="P99" s="59"/>
      <c r="Q99" s="72"/>
      <c r="R99" s="50"/>
    </row>
    <row r="100" spans="1:18" x14ac:dyDescent="0.25">
      <c r="A100" s="50"/>
      <c r="B100" s="51"/>
      <c r="C100" s="52"/>
      <c r="D100" s="53"/>
      <c r="E100" s="72"/>
      <c r="F100" s="59"/>
      <c r="G100" s="59"/>
      <c r="H100" s="59"/>
      <c r="I100" s="59"/>
      <c r="J100" s="59"/>
      <c r="K100" s="59"/>
      <c r="L100" s="59"/>
      <c r="M100" s="59"/>
      <c r="N100" s="71"/>
      <c r="O100" s="53"/>
      <c r="P100" s="59"/>
      <c r="Q100" s="72"/>
      <c r="R100" s="50"/>
    </row>
    <row r="101" spans="1:18" x14ac:dyDescent="0.25">
      <c r="A101" s="50"/>
      <c r="B101" s="51"/>
      <c r="C101" s="52"/>
      <c r="D101" s="53"/>
      <c r="E101" s="72"/>
      <c r="F101" s="59"/>
      <c r="G101" s="59"/>
      <c r="H101" s="59"/>
      <c r="I101" s="59"/>
      <c r="J101" s="59"/>
      <c r="K101" s="59"/>
      <c r="L101" s="59"/>
      <c r="M101" s="59"/>
      <c r="N101" s="71"/>
      <c r="O101" s="53"/>
      <c r="P101" s="59"/>
      <c r="Q101" s="72"/>
      <c r="R101" s="50"/>
    </row>
    <row r="102" spans="1:18" x14ac:dyDescent="0.25">
      <c r="A102" s="50"/>
      <c r="B102" s="51"/>
      <c r="C102" s="52"/>
      <c r="D102" s="53"/>
      <c r="E102" s="72"/>
      <c r="F102" s="59"/>
      <c r="G102" s="59"/>
      <c r="H102" s="59"/>
      <c r="I102" s="59"/>
      <c r="J102" s="59"/>
      <c r="K102" s="59"/>
      <c r="L102" s="59"/>
      <c r="M102" s="59"/>
      <c r="N102" s="71"/>
      <c r="O102" s="53"/>
      <c r="P102" s="59"/>
      <c r="Q102" s="72"/>
      <c r="R102" s="50"/>
    </row>
    <row r="103" spans="1:18" x14ac:dyDescent="0.25">
      <c r="A103" s="50"/>
      <c r="B103" s="51"/>
      <c r="C103" s="52"/>
      <c r="D103" s="53"/>
      <c r="E103" s="72"/>
      <c r="F103" s="59"/>
      <c r="G103" s="59"/>
      <c r="H103" s="59"/>
      <c r="I103" s="59"/>
      <c r="J103" s="59"/>
      <c r="K103" s="59"/>
      <c r="L103" s="59"/>
      <c r="M103" s="59"/>
      <c r="N103" s="71"/>
      <c r="O103" s="53"/>
      <c r="P103" s="59"/>
      <c r="Q103" s="72"/>
      <c r="R103" s="50"/>
    </row>
    <row r="104" spans="1:18" x14ac:dyDescent="0.25">
      <c r="A104" s="50"/>
      <c r="B104" s="51"/>
      <c r="C104" s="52"/>
      <c r="D104" s="53"/>
      <c r="E104" s="72"/>
      <c r="F104" s="59"/>
      <c r="G104" s="59"/>
      <c r="H104" s="59"/>
      <c r="I104" s="59"/>
      <c r="J104" s="59"/>
      <c r="K104" s="59"/>
      <c r="L104" s="59"/>
      <c r="M104" s="59"/>
      <c r="N104" s="71"/>
      <c r="O104" s="53"/>
      <c r="P104" s="59"/>
      <c r="Q104" s="72"/>
      <c r="R104" s="50"/>
    </row>
    <row r="105" spans="1:18" x14ac:dyDescent="0.25">
      <c r="A105" s="50"/>
      <c r="B105" s="51"/>
      <c r="C105" s="52"/>
      <c r="D105" s="53"/>
      <c r="E105" s="72"/>
      <c r="F105" s="59"/>
      <c r="G105" s="59"/>
      <c r="H105" s="59"/>
      <c r="I105" s="59"/>
      <c r="J105" s="59"/>
      <c r="K105" s="59"/>
      <c r="L105" s="59"/>
      <c r="M105" s="59"/>
      <c r="N105" s="71"/>
      <c r="O105" s="53"/>
      <c r="P105" s="59"/>
      <c r="Q105" s="72"/>
      <c r="R105" s="50"/>
    </row>
    <row r="106" spans="1:18" x14ac:dyDescent="0.25">
      <c r="A106" s="50"/>
      <c r="B106" s="51"/>
      <c r="C106" s="52"/>
      <c r="D106" s="53"/>
      <c r="E106" s="72"/>
      <c r="F106" s="59"/>
      <c r="G106" s="59"/>
      <c r="H106" s="59"/>
      <c r="I106" s="59"/>
      <c r="J106" s="59"/>
      <c r="K106" s="59"/>
      <c r="L106" s="59"/>
      <c r="M106" s="59"/>
      <c r="N106" s="71"/>
      <c r="O106" s="53"/>
      <c r="P106" s="59"/>
      <c r="Q106" s="72"/>
      <c r="R106" s="50"/>
    </row>
    <row r="107" spans="1:18" x14ac:dyDescent="0.25">
      <c r="A107" s="50"/>
      <c r="B107" s="51"/>
      <c r="C107" s="52"/>
      <c r="D107" s="53"/>
      <c r="E107" s="72"/>
      <c r="F107" s="59"/>
      <c r="G107" s="59"/>
      <c r="H107" s="59"/>
      <c r="I107" s="59"/>
      <c r="J107" s="59"/>
      <c r="K107" s="59"/>
      <c r="L107" s="59"/>
      <c r="M107" s="59"/>
      <c r="N107" s="71"/>
      <c r="O107" s="53"/>
      <c r="P107" s="59"/>
      <c r="Q107" s="72"/>
      <c r="R107" s="50"/>
    </row>
    <row r="108" spans="1:18" x14ac:dyDescent="0.25">
      <c r="A108" s="50"/>
      <c r="B108" s="51"/>
      <c r="C108" s="52"/>
      <c r="D108" s="53"/>
      <c r="E108" s="72"/>
      <c r="F108" s="59"/>
      <c r="G108" s="59"/>
      <c r="H108" s="59"/>
      <c r="I108" s="59"/>
      <c r="J108" s="59"/>
      <c r="K108" s="59"/>
      <c r="L108" s="59"/>
      <c r="M108" s="59"/>
      <c r="N108" s="71"/>
      <c r="O108" s="53"/>
      <c r="P108" s="59"/>
      <c r="Q108" s="72"/>
      <c r="R108" s="50"/>
    </row>
    <row r="109" spans="1:18" x14ac:dyDescent="0.25">
      <c r="A109" s="50"/>
      <c r="B109" s="51"/>
      <c r="C109" s="52"/>
      <c r="D109" s="53"/>
      <c r="E109" s="72"/>
      <c r="F109" s="59"/>
      <c r="G109" s="59"/>
      <c r="H109" s="59"/>
      <c r="I109" s="59"/>
      <c r="J109" s="59"/>
      <c r="K109" s="59"/>
      <c r="L109" s="59"/>
      <c r="M109" s="59"/>
      <c r="N109" s="71"/>
      <c r="O109" s="53"/>
      <c r="P109" s="59"/>
      <c r="Q109" s="72"/>
      <c r="R109" s="50"/>
    </row>
    <row r="110" spans="1:18" x14ac:dyDescent="0.25">
      <c r="A110" s="50"/>
      <c r="B110" s="51"/>
      <c r="C110" s="52"/>
      <c r="D110" s="53"/>
      <c r="E110" s="72"/>
      <c r="F110" s="59"/>
      <c r="G110" s="59"/>
      <c r="H110" s="59"/>
      <c r="I110" s="59"/>
      <c r="J110" s="59"/>
      <c r="K110" s="59"/>
      <c r="L110" s="59"/>
      <c r="M110" s="59"/>
      <c r="N110" s="71"/>
      <c r="O110" s="53"/>
      <c r="P110" s="59"/>
      <c r="Q110" s="72"/>
      <c r="R110" s="50"/>
    </row>
    <row r="111" spans="1:18" x14ac:dyDescent="0.25">
      <c r="A111" s="50"/>
      <c r="B111" s="51"/>
      <c r="C111" s="52"/>
      <c r="D111" s="53"/>
      <c r="E111" s="72"/>
      <c r="F111" s="59"/>
      <c r="G111" s="59"/>
      <c r="H111" s="59"/>
      <c r="I111" s="59"/>
      <c r="J111" s="59"/>
      <c r="K111" s="59"/>
      <c r="L111" s="59"/>
      <c r="M111" s="59"/>
      <c r="N111" s="71"/>
      <c r="O111" s="53"/>
      <c r="P111" s="59"/>
      <c r="Q111" s="72"/>
      <c r="R111" s="50"/>
    </row>
    <row r="112" spans="1:18" x14ac:dyDescent="0.25">
      <c r="A112" s="50"/>
      <c r="B112" s="51"/>
      <c r="C112" s="52"/>
      <c r="D112" s="53"/>
      <c r="E112" s="72"/>
      <c r="F112" s="59"/>
      <c r="G112" s="59"/>
      <c r="H112" s="59"/>
      <c r="I112" s="59"/>
      <c r="J112" s="59"/>
      <c r="K112" s="59"/>
      <c r="L112" s="59"/>
      <c r="M112" s="59"/>
      <c r="N112" s="71"/>
      <c r="O112" s="53"/>
      <c r="P112" s="59"/>
      <c r="Q112" s="72"/>
      <c r="R112" s="50"/>
    </row>
    <row r="113" spans="1:18" x14ac:dyDescent="0.25">
      <c r="A113" s="50"/>
      <c r="B113" s="51"/>
      <c r="C113" s="52"/>
      <c r="D113" s="53"/>
      <c r="E113" s="72"/>
      <c r="F113" s="59"/>
      <c r="G113" s="59"/>
      <c r="H113" s="59"/>
      <c r="I113" s="59"/>
      <c r="J113" s="59"/>
      <c r="K113" s="59"/>
      <c r="L113" s="59"/>
      <c r="M113" s="59"/>
      <c r="N113" s="71"/>
      <c r="O113" s="53"/>
      <c r="P113" s="59"/>
      <c r="Q113" s="72"/>
      <c r="R113" s="50"/>
    </row>
    <row r="114" spans="1:18" x14ac:dyDescent="0.25">
      <c r="A114" s="50"/>
      <c r="B114" s="51"/>
      <c r="C114" s="52"/>
      <c r="D114" s="53"/>
      <c r="E114" s="72"/>
      <c r="F114" s="59"/>
      <c r="G114" s="59"/>
      <c r="H114" s="59"/>
      <c r="I114" s="59"/>
      <c r="J114" s="59"/>
      <c r="K114" s="59"/>
      <c r="L114" s="59"/>
      <c r="M114" s="59"/>
      <c r="N114" s="71"/>
      <c r="O114" s="53"/>
      <c r="P114" s="59"/>
      <c r="Q114" s="72"/>
      <c r="R114" s="50"/>
    </row>
    <row r="115" spans="1:18" x14ac:dyDescent="0.25">
      <c r="A115" s="50"/>
      <c r="B115" s="51"/>
      <c r="C115" s="52"/>
      <c r="D115" s="53"/>
      <c r="E115" s="72"/>
      <c r="F115" s="59"/>
      <c r="G115" s="59"/>
      <c r="H115" s="59"/>
      <c r="I115" s="59"/>
      <c r="J115" s="59"/>
      <c r="K115" s="59"/>
      <c r="L115" s="59"/>
      <c r="M115" s="59"/>
      <c r="N115" s="71"/>
      <c r="O115" s="53"/>
      <c r="P115" s="59"/>
      <c r="Q115" s="72"/>
      <c r="R115" s="50"/>
    </row>
    <row r="116" spans="1:18" x14ac:dyDescent="0.25">
      <c r="A116" s="50"/>
      <c r="B116" s="51"/>
      <c r="C116" s="52"/>
      <c r="D116" s="53"/>
      <c r="E116" s="72"/>
      <c r="F116" s="59"/>
      <c r="G116" s="59"/>
      <c r="H116" s="59"/>
      <c r="I116" s="59"/>
      <c r="J116" s="59"/>
      <c r="K116" s="59"/>
      <c r="L116" s="59"/>
      <c r="M116" s="59"/>
      <c r="N116" s="71"/>
      <c r="O116" s="53"/>
      <c r="P116" s="59"/>
      <c r="Q116" s="72"/>
      <c r="R116" s="50"/>
    </row>
    <row r="117" spans="1:18" x14ac:dyDescent="0.25">
      <c r="A117" s="50"/>
      <c r="B117" s="51"/>
      <c r="C117" s="52"/>
      <c r="D117" s="53"/>
      <c r="E117" s="72"/>
      <c r="F117" s="59"/>
      <c r="G117" s="59"/>
      <c r="H117" s="59"/>
      <c r="I117" s="59"/>
      <c r="J117" s="59"/>
      <c r="K117" s="59"/>
      <c r="L117" s="59"/>
      <c r="M117" s="59"/>
      <c r="N117" s="71"/>
      <c r="O117" s="53"/>
      <c r="P117" s="59"/>
      <c r="Q117" s="72"/>
      <c r="R117" s="50"/>
    </row>
    <row r="118" spans="1:18" x14ac:dyDescent="0.25">
      <c r="A118" s="50"/>
      <c r="B118" s="51"/>
      <c r="C118" s="52"/>
      <c r="D118" s="53"/>
      <c r="E118" s="72"/>
      <c r="F118" s="59"/>
      <c r="G118" s="59"/>
      <c r="H118" s="59"/>
      <c r="I118" s="59"/>
      <c r="J118" s="59"/>
      <c r="K118" s="59"/>
      <c r="L118" s="59"/>
      <c r="M118" s="59"/>
      <c r="N118" s="71"/>
      <c r="O118" s="53"/>
      <c r="P118" s="59"/>
      <c r="Q118" s="72"/>
      <c r="R118" s="50"/>
    </row>
    <row r="119" spans="1:18" x14ac:dyDescent="0.25">
      <c r="A119" s="50"/>
      <c r="B119" s="51"/>
      <c r="C119" s="52"/>
      <c r="D119" s="53"/>
      <c r="E119" s="72"/>
      <c r="F119" s="59"/>
      <c r="G119" s="59"/>
      <c r="H119" s="59"/>
      <c r="I119" s="59"/>
      <c r="J119" s="59"/>
      <c r="K119" s="59"/>
      <c r="L119" s="59"/>
      <c r="M119" s="59"/>
      <c r="N119" s="71"/>
      <c r="O119" s="53"/>
      <c r="P119" s="59"/>
      <c r="Q119" s="72"/>
      <c r="R119" s="50"/>
    </row>
    <row r="120" spans="1:18" x14ac:dyDescent="0.25">
      <c r="A120" s="50"/>
      <c r="B120" s="51"/>
      <c r="C120" s="52"/>
      <c r="D120" s="53"/>
      <c r="E120" s="72"/>
      <c r="F120" s="59"/>
      <c r="G120" s="59"/>
      <c r="H120" s="59"/>
      <c r="I120" s="59"/>
      <c r="J120" s="59"/>
      <c r="K120" s="59"/>
      <c r="L120" s="59"/>
      <c r="M120" s="59"/>
      <c r="N120" s="71"/>
      <c r="O120" s="53"/>
      <c r="P120" s="59"/>
      <c r="Q120" s="72"/>
      <c r="R120" s="50"/>
    </row>
    <row r="121" spans="1:18" x14ac:dyDescent="0.25">
      <c r="A121" s="50"/>
      <c r="B121" s="51"/>
      <c r="C121" s="52"/>
      <c r="D121" s="53"/>
      <c r="E121" s="72"/>
      <c r="F121" s="59"/>
      <c r="G121" s="59"/>
      <c r="H121" s="59"/>
      <c r="I121" s="59"/>
      <c r="J121" s="59"/>
      <c r="K121" s="59"/>
      <c r="L121" s="59"/>
      <c r="M121" s="59"/>
      <c r="N121" s="71"/>
      <c r="O121" s="53"/>
      <c r="P121" s="59"/>
      <c r="Q121" s="72"/>
      <c r="R121" s="50"/>
    </row>
    <row r="122" spans="1:18" x14ac:dyDescent="0.25">
      <c r="A122" s="50"/>
      <c r="B122" s="51"/>
      <c r="C122" s="52"/>
      <c r="D122" s="53"/>
      <c r="E122" s="72"/>
      <c r="F122" s="59"/>
      <c r="G122" s="59"/>
      <c r="H122" s="59"/>
      <c r="I122" s="59"/>
      <c r="J122" s="59"/>
      <c r="K122" s="59"/>
      <c r="L122" s="59"/>
      <c r="M122" s="59"/>
      <c r="N122" s="71"/>
      <c r="O122" s="53"/>
      <c r="P122" s="59"/>
      <c r="Q122" s="72"/>
      <c r="R122" s="50"/>
    </row>
    <row r="123" spans="1:18" x14ac:dyDescent="0.25">
      <c r="A123" s="50"/>
      <c r="B123" s="51"/>
      <c r="C123" s="52"/>
      <c r="D123" s="53"/>
      <c r="E123" s="72"/>
      <c r="F123" s="59"/>
      <c r="G123" s="59"/>
      <c r="H123" s="59"/>
      <c r="I123" s="59"/>
      <c r="J123" s="59"/>
      <c r="K123" s="59"/>
      <c r="L123" s="59"/>
      <c r="M123" s="59"/>
      <c r="N123" s="71"/>
      <c r="O123" s="53"/>
      <c r="P123" s="59"/>
      <c r="Q123" s="72"/>
      <c r="R123" s="50"/>
    </row>
    <row r="124" spans="1:18" x14ac:dyDescent="0.25">
      <c r="A124" s="50"/>
      <c r="B124" s="51"/>
      <c r="C124" s="52"/>
      <c r="D124" s="53"/>
      <c r="E124" s="72"/>
      <c r="F124" s="59"/>
      <c r="G124" s="59"/>
      <c r="H124" s="59"/>
      <c r="I124" s="59"/>
      <c r="J124" s="59"/>
      <c r="K124" s="59"/>
      <c r="L124" s="59"/>
      <c r="M124" s="59"/>
      <c r="N124" s="71"/>
      <c r="O124" s="53"/>
      <c r="P124" s="59"/>
      <c r="Q124" s="72"/>
      <c r="R124" s="50"/>
    </row>
    <row r="125" spans="1:18" x14ac:dyDescent="0.25">
      <c r="A125" s="50"/>
      <c r="B125" s="51"/>
      <c r="C125" s="52"/>
      <c r="D125" s="53"/>
      <c r="E125" s="72"/>
      <c r="F125" s="59"/>
      <c r="G125" s="59"/>
      <c r="H125" s="59"/>
      <c r="I125" s="59"/>
      <c r="J125" s="59"/>
      <c r="K125" s="59"/>
      <c r="L125" s="59"/>
      <c r="M125" s="59"/>
      <c r="N125" s="71"/>
      <c r="O125" s="53"/>
      <c r="P125" s="59"/>
      <c r="Q125" s="72"/>
      <c r="R125" s="50"/>
    </row>
    <row r="126" spans="1:18" x14ac:dyDescent="0.25">
      <c r="A126" s="50"/>
      <c r="B126" s="51"/>
      <c r="C126" s="52"/>
      <c r="D126" s="53"/>
      <c r="E126" s="72"/>
      <c r="F126" s="59"/>
      <c r="G126" s="59"/>
      <c r="H126" s="59"/>
      <c r="I126" s="59"/>
      <c r="J126" s="59"/>
      <c r="K126" s="59"/>
      <c r="L126" s="59"/>
      <c r="M126" s="59"/>
      <c r="N126" s="71"/>
      <c r="O126" s="53"/>
      <c r="P126" s="59"/>
      <c r="Q126" s="72"/>
      <c r="R126" s="50"/>
    </row>
    <row r="127" spans="1:18" x14ac:dyDescent="0.25">
      <c r="A127" s="50"/>
      <c r="B127" s="51"/>
      <c r="C127" s="52"/>
      <c r="D127" s="53"/>
      <c r="E127" s="72"/>
      <c r="F127" s="59"/>
      <c r="G127" s="59"/>
      <c r="H127" s="59"/>
      <c r="I127" s="59"/>
      <c r="J127" s="59"/>
      <c r="K127" s="59"/>
      <c r="L127" s="59"/>
      <c r="M127" s="59"/>
      <c r="N127" s="71"/>
      <c r="O127" s="53"/>
      <c r="P127" s="59"/>
      <c r="Q127" s="72"/>
      <c r="R127" s="50"/>
    </row>
    <row r="128" spans="1:18" x14ac:dyDescent="0.25">
      <c r="A128" s="50"/>
      <c r="B128" s="51"/>
      <c r="C128" s="52"/>
      <c r="D128" s="53"/>
      <c r="E128" s="72"/>
      <c r="F128" s="59"/>
      <c r="G128" s="59"/>
      <c r="H128" s="59"/>
      <c r="I128" s="59"/>
      <c r="J128" s="59"/>
      <c r="K128" s="59"/>
      <c r="L128" s="59"/>
      <c r="M128" s="59"/>
      <c r="N128" s="71"/>
      <c r="O128" s="53"/>
      <c r="P128" s="59"/>
      <c r="Q128" s="72"/>
      <c r="R128" s="50"/>
    </row>
    <row r="129" spans="1:18" x14ac:dyDescent="0.25">
      <c r="A129" s="50"/>
      <c r="B129" s="51"/>
      <c r="C129" s="52"/>
      <c r="D129" s="53"/>
      <c r="E129" s="72"/>
      <c r="F129" s="59"/>
      <c r="G129" s="59"/>
      <c r="H129" s="59"/>
      <c r="I129" s="59"/>
      <c r="J129" s="59"/>
      <c r="K129" s="59"/>
      <c r="L129" s="59"/>
      <c r="M129" s="59"/>
      <c r="N129" s="71"/>
      <c r="O129" s="53"/>
      <c r="P129" s="59"/>
      <c r="Q129" s="72"/>
      <c r="R129" s="50"/>
    </row>
    <row r="130" spans="1:18" x14ac:dyDescent="0.25">
      <c r="A130" s="50"/>
      <c r="B130" s="51"/>
      <c r="C130" s="52"/>
      <c r="D130" s="53"/>
      <c r="E130" s="72"/>
      <c r="F130" s="59"/>
      <c r="G130" s="59"/>
      <c r="H130" s="59"/>
      <c r="I130" s="59"/>
      <c r="J130" s="59"/>
      <c r="K130" s="59"/>
      <c r="L130" s="59"/>
      <c r="M130" s="59"/>
      <c r="N130" s="71"/>
      <c r="O130" s="53"/>
      <c r="P130" s="59"/>
      <c r="Q130" s="72"/>
      <c r="R130" s="50"/>
    </row>
    <row r="131" spans="1:18" x14ac:dyDescent="0.25">
      <c r="A131" s="50"/>
      <c r="B131" s="51"/>
      <c r="C131" s="52"/>
      <c r="D131" s="53"/>
      <c r="E131" s="72"/>
      <c r="F131" s="59"/>
      <c r="G131" s="59"/>
      <c r="H131" s="59"/>
      <c r="I131" s="59"/>
      <c r="J131" s="59"/>
      <c r="K131" s="59"/>
      <c r="L131" s="59"/>
      <c r="M131" s="59"/>
      <c r="N131" s="71"/>
      <c r="O131" s="53"/>
      <c r="P131" s="59"/>
      <c r="Q131" s="72"/>
      <c r="R131" s="50"/>
    </row>
    <row r="132" spans="1:18" x14ac:dyDescent="0.25">
      <c r="A132" s="50"/>
      <c r="B132" s="51"/>
      <c r="C132" s="52"/>
      <c r="D132" s="53"/>
      <c r="E132" s="72"/>
      <c r="F132" s="59"/>
      <c r="G132" s="59"/>
      <c r="H132" s="59"/>
      <c r="I132" s="59"/>
      <c r="J132" s="59"/>
      <c r="K132" s="59"/>
      <c r="L132" s="59"/>
      <c r="M132" s="59"/>
      <c r="N132" s="71"/>
      <c r="O132" s="53"/>
      <c r="P132" s="59"/>
      <c r="Q132" s="72"/>
      <c r="R132" s="50"/>
    </row>
    <row r="133" spans="1:18" x14ac:dyDescent="0.25">
      <c r="A133" s="50"/>
      <c r="B133" s="51"/>
      <c r="C133" s="52"/>
      <c r="D133" s="53"/>
      <c r="E133" s="72"/>
      <c r="F133" s="59"/>
      <c r="G133" s="59"/>
      <c r="H133" s="59"/>
      <c r="I133" s="59"/>
      <c r="J133" s="59"/>
      <c r="K133" s="59"/>
      <c r="L133" s="59"/>
      <c r="M133" s="59"/>
      <c r="N133" s="71"/>
      <c r="O133" s="53"/>
      <c r="P133" s="59"/>
      <c r="Q133" s="72"/>
      <c r="R133" s="50"/>
    </row>
    <row r="134" spans="1:18" x14ac:dyDescent="0.25">
      <c r="A134" s="50"/>
      <c r="B134" s="51"/>
      <c r="C134" s="52"/>
      <c r="D134" s="53"/>
      <c r="E134" s="72"/>
      <c r="F134" s="59"/>
      <c r="G134" s="59"/>
      <c r="H134" s="59"/>
      <c r="I134" s="59"/>
      <c r="J134" s="59"/>
      <c r="K134" s="59"/>
      <c r="L134" s="59"/>
      <c r="M134" s="59"/>
      <c r="N134" s="71"/>
      <c r="O134" s="53"/>
      <c r="P134" s="59"/>
      <c r="Q134" s="72"/>
      <c r="R134" s="50"/>
    </row>
    <row r="135" spans="1:18" x14ac:dyDescent="0.25">
      <c r="A135" s="50"/>
      <c r="B135" s="51"/>
      <c r="C135" s="52"/>
      <c r="D135" s="53"/>
      <c r="E135" s="72"/>
      <c r="F135" s="59"/>
      <c r="G135" s="59"/>
      <c r="H135" s="59"/>
      <c r="I135" s="59"/>
      <c r="J135" s="59"/>
      <c r="K135" s="59"/>
      <c r="L135" s="59"/>
      <c r="M135" s="59"/>
      <c r="N135" s="71"/>
      <c r="O135" s="53"/>
      <c r="P135" s="59"/>
      <c r="Q135" s="72"/>
      <c r="R135" s="50"/>
    </row>
    <row r="136" spans="1:18" x14ac:dyDescent="0.25">
      <c r="A136" s="50"/>
      <c r="B136" s="51"/>
      <c r="C136" s="52"/>
      <c r="D136" s="53"/>
      <c r="E136" s="72"/>
      <c r="F136" s="59"/>
      <c r="G136" s="59"/>
      <c r="H136" s="59"/>
      <c r="I136" s="59"/>
      <c r="J136" s="59"/>
      <c r="K136" s="59"/>
      <c r="L136" s="59"/>
      <c r="M136" s="59"/>
      <c r="N136" s="71"/>
      <c r="O136" s="53"/>
      <c r="P136" s="59"/>
      <c r="Q136" s="72"/>
      <c r="R136" s="50"/>
    </row>
    <row r="137" spans="1:18" x14ac:dyDescent="0.25">
      <c r="A137" s="50"/>
      <c r="B137" s="51"/>
      <c r="C137" s="52"/>
      <c r="D137" s="53"/>
      <c r="E137" s="72"/>
      <c r="F137" s="59"/>
      <c r="G137" s="59"/>
      <c r="H137" s="59"/>
      <c r="I137" s="59"/>
      <c r="J137" s="59"/>
      <c r="K137" s="59"/>
      <c r="L137" s="59"/>
      <c r="M137" s="59"/>
      <c r="N137" s="71"/>
      <c r="O137" s="53"/>
      <c r="P137" s="59"/>
      <c r="Q137" s="72"/>
      <c r="R137" s="50"/>
    </row>
    <row r="138" spans="1:18" x14ac:dyDescent="0.25">
      <c r="A138" s="50"/>
      <c r="B138" s="51"/>
      <c r="C138" s="52"/>
      <c r="D138" s="53"/>
      <c r="E138" s="72"/>
      <c r="F138" s="59"/>
      <c r="G138" s="59"/>
      <c r="H138" s="59"/>
      <c r="I138" s="59"/>
      <c r="J138" s="59"/>
      <c r="K138" s="59"/>
      <c r="L138" s="59"/>
      <c r="M138" s="59"/>
      <c r="N138" s="71"/>
      <c r="O138" s="53"/>
      <c r="P138" s="59"/>
      <c r="Q138" s="72"/>
      <c r="R138" s="50"/>
    </row>
    <row r="139" spans="1:18" x14ac:dyDescent="0.25">
      <c r="A139" s="50"/>
      <c r="B139" s="51"/>
      <c r="C139" s="52"/>
      <c r="D139" s="53"/>
      <c r="E139" s="72"/>
      <c r="F139" s="59"/>
      <c r="G139" s="59"/>
      <c r="H139" s="59"/>
      <c r="I139" s="59"/>
      <c r="J139" s="59"/>
      <c r="K139" s="59"/>
      <c r="L139" s="59"/>
      <c r="M139" s="59"/>
      <c r="N139" s="71"/>
      <c r="O139" s="53"/>
      <c r="P139" s="59"/>
      <c r="Q139" s="72"/>
      <c r="R139" s="50"/>
    </row>
    <row r="140" spans="1:18" x14ac:dyDescent="0.25">
      <c r="A140" s="50"/>
      <c r="B140" s="51"/>
      <c r="C140" s="52"/>
      <c r="D140" s="53"/>
      <c r="E140" s="72"/>
      <c r="F140" s="59"/>
      <c r="G140" s="59"/>
      <c r="H140" s="59"/>
      <c r="I140" s="59"/>
      <c r="J140" s="59"/>
      <c r="K140" s="59"/>
      <c r="L140" s="59"/>
      <c r="M140" s="59"/>
      <c r="N140" s="71"/>
      <c r="O140" s="53"/>
      <c r="P140" s="59"/>
      <c r="Q140" s="72"/>
      <c r="R140" s="50"/>
    </row>
    <row r="141" spans="1:18" x14ac:dyDescent="0.25">
      <c r="A141" s="50"/>
      <c r="B141" s="51"/>
      <c r="C141" s="52"/>
      <c r="D141" s="53"/>
      <c r="E141" s="72"/>
      <c r="F141" s="59"/>
      <c r="G141" s="59"/>
      <c r="H141" s="59"/>
      <c r="I141" s="59"/>
      <c r="J141" s="59"/>
      <c r="K141" s="59"/>
      <c r="L141" s="59"/>
      <c r="M141" s="59"/>
      <c r="N141" s="71"/>
      <c r="O141" s="53"/>
      <c r="P141" s="59"/>
      <c r="Q141" s="72"/>
      <c r="R141" s="50"/>
    </row>
    <row r="142" spans="1:18" x14ac:dyDescent="0.25">
      <c r="A142" s="50"/>
      <c r="B142" s="51"/>
      <c r="C142" s="52"/>
      <c r="D142" s="53"/>
      <c r="E142" s="72"/>
      <c r="F142" s="59"/>
      <c r="G142" s="59"/>
      <c r="H142" s="59"/>
      <c r="I142" s="59"/>
      <c r="J142" s="59"/>
      <c r="K142" s="59"/>
      <c r="L142" s="59"/>
      <c r="M142" s="59"/>
      <c r="N142" s="71"/>
      <c r="O142" s="53"/>
      <c r="P142" s="59"/>
      <c r="Q142" s="72"/>
      <c r="R142" s="50"/>
    </row>
    <row r="143" spans="1:18" x14ac:dyDescent="0.25">
      <c r="A143" s="50"/>
      <c r="B143" s="51"/>
      <c r="C143" s="52"/>
      <c r="D143" s="53"/>
      <c r="E143" s="72"/>
      <c r="F143" s="59"/>
      <c r="G143" s="59"/>
      <c r="H143" s="59"/>
      <c r="I143" s="59"/>
      <c r="J143" s="59"/>
      <c r="K143" s="59"/>
      <c r="L143" s="59"/>
      <c r="M143" s="59"/>
      <c r="N143" s="71"/>
      <c r="O143" s="53"/>
      <c r="P143" s="59"/>
      <c r="Q143" s="72"/>
      <c r="R143" s="50"/>
    </row>
    <row r="144" spans="1:18" x14ac:dyDescent="0.25">
      <c r="A144" s="50"/>
      <c r="B144" s="51"/>
      <c r="C144" s="52"/>
      <c r="D144" s="53"/>
      <c r="E144" s="72"/>
      <c r="F144" s="59"/>
      <c r="G144" s="59"/>
      <c r="H144" s="59"/>
      <c r="I144" s="59"/>
      <c r="J144" s="59"/>
      <c r="K144" s="59"/>
      <c r="L144" s="59"/>
      <c r="M144" s="59"/>
      <c r="N144" s="71"/>
      <c r="O144" s="53"/>
      <c r="P144" s="59"/>
      <c r="Q144" s="72"/>
      <c r="R144" s="50"/>
    </row>
    <row r="145" spans="1:18" x14ac:dyDescent="0.25">
      <c r="A145" s="50"/>
      <c r="B145" s="51"/>
      <c r="C145" s="52"/>
      <c r="D145" s="53"/>
      <c r="E145" s="72"/>
      <c r="F145" s="59"/>
      <c r="G145" s="59"/>
      <c r="H145" s="59"/>
      <c r="I145" s="59"/>
      <c r="J145" s="59"/>
      <c r="K145" s="59"/>
      <c r="L145" s="59"/>
      <c r="M145" s="59"/>
      <c r="N145" s="71"/>
      <c r="O145" s="53"/>
      <c r="P145" s="59"/>
      <c r="Q145" s="72"/>
      <c r="R145" s="50"/>
    </row>
    <row r="146" spans="1:18" x14ac:dyDescent="0.25">
      <c r="A146" s="50"/>
      <c r="B146" s="51"/>
      <c r="C146" s="52"/>
      <c r="D146" s="53"/>
      <c r="E146" s="72"/>
      <c r="F146" s="59"/>
      <c r="G146" s="59"/>
      <c r="H146" s="59"/>
      <c r="I146" s="59"/>
      <c r="J146" s="59"/>
      <c r="K146" s="59"/>
      <c r="L146" s="59"/>
      <c r="M146" s="59"/>
      <c r="N146" s="71"/>
      <c r="O146" s="53"/>
      <c r="P146" s="59"/>
      <c r="Q146" s="72"/>
      <c r="R146" s="50"/>
    </row>
    <row r="147" spans="1:18" x14ac:dyDescent="0.25">
      <c r="A147" s="50"/>
      <c r="B147" s="51"/>
      <c r="C147" s="52"/>
      <c r="D147" s="53"/>
      <c r="E147" s="72"/>
      <c r="F147" s="59"/>
      <c r="G147" s="59"/>
      <c r="H147" s="59"/>
      <c r="I147" s="59"/>
      <c r="J147" s="59"/>
      <c r="K147" s="59"/>
      <c r="L147" s="59"/>
      <c r="M147" s="59"/>
      <c r="N147" s="71"/>
      <c r="O147" s="53"/>
      <c r="P147" s="59"/>
      <c r="Q147" s="72"/>
      <c r="R147" s="50"/>
    </row>
    <row r="148" spans="1:18" x14ac:dyDescent="0.25">
      <c r="A148" s="50"/>
      <c r="B148" s="51"/>
      <c r="C148" s="52"/>
      <c r="D148" s="53"/>
      <c r="E148" s="72"/>
      <c r="F148" s="59"/>
      <c r="G148" s="59"/>
      <c r="H148" s="59"/>
      <c r="I148" s="59"/>
      <c r="J148" s="59"/>
      <c r="K148" s="59"/>
      <c r="L148" s="59"/>
      <c r="M148" s="59"/>
      <c r="N148" s="71"/>
      <c r="O148" s="53"/>
      <c r="P148" s="59"/>
      <c r="Q148" s="72"/>
      <c r="R148" s="50"/>
    </row>
    <row r="149" spans="1:18" x14ac:dyDescent="0.25">
      <c r="A149" s="50"/>
      <c r="B149" s="51"/>
      <c r="C149" s="52"/>
      <c r="D149" s="53"/>
      <c r="E149" s="72"/>
      <c r="F149" s="59"/>
      <c r="G149" s="59"/>
      <c r="H149" s="59"/>
      <c r="I149" s="59"/>
      <c r="J149" s="59"/>
      <c r="K149" s="59"/>
      <c r="L149" s="59"/>
      <c r="M149" s="59"/>
      <c r="N149" s="71"/>
      <c r="O149" s="53"/>
      <c r="P149" s="59"/>
      <c r="Q149" s="72"/>
      <c r="R149" s="50"/>
    </row>
    <row r="150" spans="1:18" x14ac:dyDescent="0.25">
      <c r="A150" s="50"/>
      <c r="B150" s="51"/>
      <c r="C150" s="52"/>
      <c r="D150" s="53"/>
      <c r="E150" s="72"/>
      <c r="F150" s="59"/>
      <c r="G150" s="59"/>
      <c r="H150" s="59"/>
      <c r="I150" s="59"/>
      <c r="J150" s="59"/>
      <c r="K150" s="59"/>
      <c r="L150" s="59"/>
      <c r="M150" s="59"/>
      <c r="N150" s="71"/>
      <c r="O150" s="53"/>
      <c r="P150" s="59"/>
      <c r="Q150" s="72"/>
      <c r="R150" s="50"/>
    </row>
    <row r="151" spans="1:18" x14ac:dyDescent="0.25">
      <c r="A151" s="50"/>
      <c r="B151" s="51"/>
      <c r="C151" s="52"/>
      <c r="D151" s="53"/>
      <c r="E151" s="72"/>
      <c r="F151" s="59"/>
      <c r="G151" s="59"/>
      <c r="H151" s="59"/>
      <c r="I151" s="59"/>
      <c r="J151" s="59"/>
      <c r="K151" s="59"/>
      <c r="L151" s="59"/>
      <c r="M151" s="59"/>
      <c r="N151" s="71"/>
      <c r="O151" s="53"/>
      <c r="P151" s="59"/>
      <c r="Q151" s="72"/>
      <c r="R151" s="50"/>
    </row>
    <row r="152" spans="1:18" x14ac:dyDescent="0.25">
      <c r="A152" s="50"/>
      <c r="B152" s="51"/>
      <c r="C152" s="52"/>
      <c r="D152" s="53"/>
      <c r="E152" s="72"/>
      <c r="F152" s="59"/>
      <c r="G152" s="59"/>
      <c r="H152" s="59"/>
      <c r="I152" s="59"/>
      <c r="J152" s="59"/>
      <c r="K152" s="59"/>
      <c r="L152" s="59"/>
      <c r="M152" s="59"/>
      <c r="N152" s="71"/>
      <c r="O152" s="53"/>
      <c r="P152" s="59"/>
      <c r="Q152" s="72"/>
      <c r="R152" s="50"/>
    </row>
    <row r="153" spans="1:18" x14ac:dyDescent="0.25">
      <c r="A153" s="50"/>
      <c r="B153" s="51"/>
      <c r="C153" s="52"/>
      <c r="D153" s="53"/>
      <c r="E153" s="72"/>
      <c r="F153" s="59"/>
      <c r="G153" s="59"/>
      <c r="H153" s="59"/>
      <c r="I153" s="59"/>
      <c r="J153" s="59"/>
      <c r="K153" s="59"/>
      <c r="L153" s="59"/>
      <c r="M153" s="59"/>
      <c r="N153" s="71"/>
      <c r="O153" s="53"/>
      <c r="P153" s="59"/>
      <c r="Q153" s="72"/>
      <c r="R153" s="50"/>
    </row>
    <row r="154" spans="1:18" x14ac:dyDescent="0.25">
      <c r="A154" s="50"/>
      <c r="B154" s="51"/>
      <c r="C154" s="52"/>
      <c r="D154" s="53"/>
      <c r="E154" s="72"/>
      <c r="F154" s="59"/>
      <c r="G154" s="59"/>
      <c r="H154" s="59"/>
      <c r="I154" s="59"/>
      <c r="J154" s="59"/>
      <c r="K154" s="59"/>
      <c r="L154" s="59"/>
      <c r="M154" s="59"/>
      <c r="N154" s="71"/>
      <c r="O154" s="53"/>
      <c r="P154" s="59"/>
      <c r="Q154" s="72"/>
      <c r="R154" s="50"/>
    </row>
    <row r="155" spans="1:18" x14ac:dyDescent="0.25">
      <c r="A155" s="50"/>
      <c r="B155" s="51"/>
      <c r="C155" s="52"/>
      <c r="D155" s="53"/>
      <c r="E155" s="72"/>
      <c r="F155" s="59"/>
      <c r="G155" s="59"/>
      <c r="H155" s="59"/>
      <c r="I155" s="59"/>
      <c r="J155" s="59"/>
      <c r="K155" s="59"/>
      <c r="L155" s="59"/>
      <c r="M155" s="59"/>
      <c r="N155" s="71"/>
      <c r="O155" s="53"/>
      <c r="P155" s="59"/>
      <c r="Q155" s="72"/>
      <c r="R155" s="50"/>
    </row>
    <row r="156" spans="1:18" x14ac:dyDescent="0.25">
      <c r="A156" s="50"/>
      <c r="B156" s="51"/>
      <c r="C156" s="52"/>
      <c r="D156" s="53"/>
      <c r="E156" s="72"/>
      <c r="F156" s="59"/>
      <c r="G156" s="59"/>
      <c r="H156" s="59"/>
      <c r="I156" s="59"/>
      <c r="J156" s="59"/>
      <c r="K156" s="59"/>
      <c r="L156" s="59"/>
      <c r="M156" s="59"/>
      <c r="N156" s="71"/>
      <c r="O156" s="53"/>
      <c r="P156" s="59"/>
      <c r="Q156" s="72"/>
      <c r="R156" s="50"/>
    </row>
    <row r="157" spans="1:18" x14ac:dyDescent="0.25">
      <c r="A157" s="50"/>
      <c r="B157" s="51"/>
      <c r="C157" s="52"/>
      <c r="D157" s="53"/>
      <c r="E157" s="72"/>
      <c r="F157" s="59"/>
      <c r="G157" s="59"/>
      <c r="H157" s="59"/>
      <c r="I157" s="59"/>
      <c r="J157" s="59"/>
      <c r="K157" s="59"/>
      <c r="L157" s="59"/>
      <c r="M157" s="59"/>
      <c r="N157" s="71"/>
      <c r="O157" s="53"/>
      <c r="P157" s="59"/>
      <c r="Q157" s="72"/>
      <c r="R157" s="50"/>
    </row>
    <row r="158" spans="1:18" x14ac:dyDescent="0.25">
      <c r="A158" s="50"/>
      <c r="B158" s="51"/>
      <c r="C158" s="52"/>
      <c r="D158" s="53"/>
      <c r="E158" s="72"/>
      <c r="F158" s="59"/>
      <c r="G158" s="59"/>
      <c r="H158" s="59"/>
      <c r="I158" s="59"/>
      <c r="J158" s="59"/>
      <c r="K158" s="59"/>
      <c r="L158" s="59"/>
      <c r="M158" s="59"/>
      <c r="N158" s="71"/>
      <c r="O158" s="53"/>
      <c r="P158" s="59"/>
      <c r="Q158" s="72"/>
      <c r="R158" s="50"/>
    </row>
    <row r="159" spans="1:18" x14ac:dyDescent="0.25">
      <c r="A159" s="50"/>
      <c r="B159" s="51"/>
      <c r="C159" s="52"/>
      <c r="D159" s="53"/>
      <c r="E159" s="72"/>
      <c r="F159" s="59"/>
      <c r="G159" s="59"/>
      <c r="H159" s="59"/>
      <c r="I159" s="59"/>
      <c r="J159" s="59"/>
      <c r="K159" s="59"/>
      <c r="L159" s="59"/>
      <c r="M159" s="59"/>
      <c r="N159" s="71"/>
      <c r="O159" s="53"/>
      <c r="P159" s="59"/>
      <c r="Q159" s="72"/>
      <c r="R159" s="50"/>
    </row>
    <row r="160" spans="1:18" x14ac:dyDescent="0.25">
      <c r="A160" s="50"/>
      <c r="B160" s="51"/>
      <c r="C160" s="52"/>
      <c r="D160" s="53"/>
      <c r="E160" s="72"/>
      <c r="F160" s="59"/>
      <c r="G160" s="59"/>
      <c r="H160" s="59"/>
      <c r="I160" s="59"/>
      <c r="J160" s="59"/>
      <c r="K160" s="59"/>
      <c r="L160" s="59"/>
      <c r="M160" s="59"/>
      <c r="N160" s="71"/>
      <c r="O160" s="53"/>
      <c r="P160" s="59"/>
      <c r="Q160" s="72"/>
      <c r="R160" s="50"/>
    </row>
    <row r="161" spans="1:18" x14ac:dyDescent="0.25">
      <c r="A161" s="50"/>
      <c r="B161" s="51"/>
      <c r="C161" s="52"/>
      <c r="D161" s="53"/>
      <c r="E161" s="72"/>
      <c r="F161" s="59"/>
      <c r="G161" s="59"/>
      <c r="H161" s="59"/>
      <c r="I161" s="59"/>
      <c r="J161" s="59"/>
      <c r="K161" s="59"/>
      <c r="L161" s="59"/>
      <c r="M161" s="59"/>
      <c r="N161" s="71"/>
      <c r="O161" s="53"/>
      <c r="P161" s="59"/>
      <c r="Q161" s="72"/>
      <c r="R161" s="50"/>
    </row>
    <row r="162" spans="1:18" x14ac:dyDescent="0.25">
      <c r="A162" s="50"/>
      <c r="B162" s="51"/>
      <c r="C162" s="52"/>
      <c r="D162" s="53"/>
      <c r="E162" s="72"/>
      <c r="F162" s="59"/>
      <c r="G162" s="59"/>
      <c r="H162" s="59"/>
      <c r="I162" s="59"/>
      <c r="J162" s="59"/>
      <c r="K162" s="59"/>
      <c r="L162" s="59"/>
      <c r="M162" s="59"/>
      <c r="N162" s="71"/>
      <c r="O162" s="53"/>
      <c r="P162" s="59"/>
      <c r="Q162" s="72"/>
      <c r="R162" s="50"/>
    </row>
    <row r="163" spans="1:18" x14ac:dyDescent="0.25">
      <c r="A163" s="50"/>
      <c r="B163" s="51"/>
      <c r="C163" s="52"/>
      <c r="D163" s="53"/>
      <c r="E163" s="72"/>
      <c r="F163" s="59"/>
      <c r="G163" s="59"/>
      <c r="H163" s="59"/>
      <c r="I163" s="59"/>
      <c r="J163" s="59"/>
      <c r="K163" s="59"/>
      <c r="L163" s="59"/>
      <c r="M163" s="59"/>
      <c r="N163" s="71"/>
      <c r="O163" s="53"/>
      <c r="P163" s="59"/>
      <c r="Q163" s="72"/>
      <c r="R163" s="50"/>
    </row>
    <row r="164" spans="1:18" x14ac:dyDescent="0.25">
      <c r="A164" s="50"/>
      <c r="B164" s="51"/>
      <c r="C164" s="52"/>
      <c r="D164" s="53"/>
      <c r="E164" s="72"/>
      <c r="F164" s="59"/>
      <c r="G164" s="59"/>
      <c r="H164" s="59"/>
      <c r="I164" s="59"/>
      <c r="J164" s="59"/>
      <c r="K164" s="59"/>
      <c r="L164" s="59"/>
      <c r="M164" s="59"/>
      <c r="N164" s="71"/>
      <c r="O164" s="53"/>
      <c r="P164" s="59"/>
      <c r="Q164" s="72"/>
      <c r="R164" s="50"/>
    </row>
    <row r="165" spans="1:18" x14ac:dyDescent="0.25">
      <c r="A165" s="50"/>
      <c r="B165" s="51"/>
      <c r="C165" s="52"/>
      <c r="D165" s="53"/>
      <c r="E165" s="72"/>
      <c r="F165" s="59"/>
      <c r="G165" s="59"/>
      <c r="H165" s="59"/>
      <c r="I165" s="59"/>
      <c r="J165" s="59"/>
      <c r="K165" s="59"/>
      <c r="L165" s="59"/>
      <c r="M165" s="59"/>
      <c r="N165" s="71"/>
      <c r="O165" s="53"/>
      <c r="P165" s="59"/>
      <c r="Q165" s="72"/>
      <c r="R165" s="50"/>
    </row>
    <row r="166" spans="1:18" x14ac:dyDescent="0.25">
      <c r="A166" s="50"/>
      <c r="B166" s="51"/>
      <c r="C166" s="52"/>
      <c r="D166" s="53"/>
      <c r="E166" s="72"/>
      <c r="F166" s="59"/>
      <c r="G166" s="59"/>
      <c r="H166" s="59"/>
      <c r="I166" s="59"/>
      <c r="J166" s="59"/>
      <c r="K166" s="59"/>
      <c r="L166" s="59"/>
      <c r="M166" s="59"/>
      <c r="N166" s="71"/>
      <c r="O166" s="53"/>
      <c r="P166" s="59"/>
      <c r="Q166" s="72"/>
      <c r="R166" s="50"/>
    </row>
    <row r="167" spans="1:18" x14ac:dyDescent="0.25">
      <c r="A167" s="50"/>
      <c r="B167" s="51"/>
      <c r="C167" s="52"/>
      <c r="D167" s="53"/>
      <c r="E167" s="72"/>
      <c r="F167" s="59"/>
      <c r="G167" s="59"/>
      <c r="H167" s="59"/>
      <c r="I167" s="59"/>
      <c r="J167" s="59"/>
      <c r="K167" s="59"/>
      <c r="L167" s="59"/>
      <c r="M167" s="59"/>
      <c r="N167" s="71"/>
      <c r="O167" s="53"/>
      <c r="P167" s="59"/>
      <c r="Q167" s="72"/>
      <c r="R167" s="50"/>
    </row>
    <row r="168" spans="1:18" x14ac:dyDescent="0.25">
      <c r="A168" s="50"/>
      <c r="B168" s="51"/>
      <c r="C168" s="52"/>
      <c r="D168" s="53"/>
      <c r="E168" s="72"/>
      <c r="F168" s="59"/>
      <c r="G168" s="59"/>
      <c r="H168" s="59"/>
      <c r="I168" s="59"/>
      <c r="J168" s="59"/>
      <c r="K168" s="59"/>
      <c r="L168" s="59"/>
      <c r="M168" s="59"/>
      <c r="N168" s="71"/>
      <c r="O168" s="53"/>
      <c r="P168" s="59"/>
      <c r="Q168" s="72"/>
      <c r="R168" s="50"/>
    </row>
    <row r="169" spans="1:18" x14ac:dyDescent="0.25">
      <c r="A169" s="50"/>
      <c r="B169" s="51"/>
      <c r="C169" s="52"/>
      <c r="D169" s="53"/>
      <c r="E169" s="72"/>
      <c r="F169" s="59"/>
      <c r="G169" s="59"/>
      <c r="H169" s="59"/>
      <c r="I169" s="59"/>
      <c r="J169" s="59"/>
      <c r="K169" s="59"/>
      <c r="L169" s="59"/>
      <c r="M169" s="59"/>
      <c r="N169" s="71"/>
      <c r="O169" s="53"/>
      <c r="P169" s="59"/>
      <c r="Q169" s="72"/>
      <c r="R169" s="50"/>
    </row>
    <row r="170" spans="1:18" x14ac:dyDescent="0.25">
      <c r="A170" s="50"/>
      <c r="B170" s="51"/>
      <c r="C170" s="52"/>
      <c r="D170" s="53"/>
      <c r="E170" s="72"/>
      <c r="F170" s="59"/>
      <c r="G170" s="59"/>
      <c r="H170" s="59"/>
      <c r="I170" s="59"/>
      <c r="J170" s="59"/>
      <c r="K170" s="59"/>
      <c r="L170" s="59"/>
      <c r="M170" s="59"/>
      <c r="N170" s="71"/>
      <c r="O170" s="53"/>
      <c r="P170" s="59"/>
      <c r="Q170" s="72"/>
      <c r="R170" s="50"/>
    </row>
    <row r="171" spans="1:18" x14ac:dyDescent="0.25">
      <c r="A171" s="50"/>
      <c r="B171" s="51"/>
      <c r="C171" s="52"/>
      <c r="D171" s="53"/>
      <c r="E171" s="72"/>
      <c r="F171" s="59"/>
      <c r="G171" s="59"/>
      <c r="H171" s="59"/>
      <c r="I171" s="59"/>
      <c r="J171" s="59"/>
      <c r="K171" s="59"/>
      <c r="L171" s="59"/>
      <c r="M171" s="59"/>
      <c r="N171" s="71"/>
      <c r="O171" s="53"/>
      <c r="P171" s="59"/>
      <c r="Q171" s="72"/>
      <c r="R171" s="50"/>
    </row>
    <row r="172" spans="1:18" x14ac:dyDescent="0.25">
      <c r="A172" s="50"/>
      <c r="B172" s="51"/>
      <c r="C172" s="52"/>
      <c r="D172" s="53"/>
      <c r="E172" s="72"/>
      <c r="F172" s="59"/>
      <c r="G172" s="59"/>
      <c r="H172" s="59"/>
      <c r="I172" s="59"/>
      <c r="J172" s="59"/>
      <c r="K172" s="59"/>
      <c r="L172" s="59"/>
      <c r="M172" s="59"/>
      <c r="N172" s="71"/>
      <c r="O172" s="53"/>
      <c r="P172" s="59"/>
      <c r="Q172" s="72"/>
      <c r="R172" s="50"/>
    </row>
    <row r="173" spans="1:18" x14ac:dyDescent="0.25">
      <c r="A173" s="50"/>
      <c r="B173" s="51"/>
      <c r="C173" s="52"/>
      <c r="D173" s="53"/>
      <c r="E173" s="72"/>
      <c r="F173" s="59"/>
      <c r="G173" s="59"/>
      <c r="H173" s="59"/>
      <c r="I173" s="59"/>
      <c r="J173" s="59"/>
      <c r="K173" s="59"/>
      <c r="L173" s="59"/>
      <c r="M173" s="59"/>
      <c r="N173" s="71"/>
      <c r="O173" s="53"/>
      <c r="P173" s="59"/>
      <c r="Q173" s="72"/>
      <c r="R173" s="50"/>
    </row>
    <row r="174" spans="1:18" x14ac:dyDescent="0.25">
      <c r="A174" s="50"/>
      <c r="B174" s="51"/>
      <c r="C174" s="52"/>
      <c r="D174" s="53"/>
      <c r="E174" s="72"/>
      <c r="F174" s="59"/>
      <c r="G174" s="59"/>
      <c r="H174" s="59"/>
      <c r="I174" s="59"/>
      <c r="J174" s="59"/>
      <c r="K174" s="59"/>
      <c r="L174" s="59"/>
      <c r="M174" s="59"/>
      <c r="N174" s="71"/>
      <c r="O174" s="53"/>
      <c r="P174" s="59"/>
      <c r="Q174" s="72"/>
      <c r="R174" s="50"/>
    </row>
    <row r="175" spans="1:18" x14ac:dyDescent="0.25">
      <c r="A175" s="50"/>
      <c r="B175" s="51"/>
      <c r="C175" s="52"/>
      <c r="D175" s="53"/>
      <c r="E175" s="72"/>
      <c r="F175" s="59"/>
      <c r="G175" s="59"/>
      <c r="H175" s="59"/>
      <c r="I175" s="59"/>
      <c r="J175" s="59"/>
      <c r="K175" s="59"/>
      <c r="L175" s="59"/>
      <c r="M175" s="59"/>
      <c r="N175" s="71"/>
      <c r="O175" s="53"/>
      <c r="P175" s="59"/>
      <c r="Q175" s="72"/>
      <c r="R175" s="50"/>
    </row>
    <row r="176" spans="1:18" x14ac:dyDescent="0.25">
      <c r="A176" s="50"/>
      <c r="B176" s="51"/>
      <c r="C176" s="52"/>
      <c r="D176" s="53"/>
      <c r="E176" s="72"/>
      <c r="F176" s="59"/>
      <c r="G176" s="59"/>
      <c r="H176" s="59"/>
      <c r="I176" s="59"/>
      <c r="J176" s="59"/>
      <c r="K176" s="59"/>
      <c r="L176" s="59"/>
      <c r="M176" s="59"/>
      <c r="N176" s="71"/>
      <c r="O176" s="53"/>
      <c r="P176" s="59"/>
      <c r="Q176" s="72"/>
      <c r="R176" s="50"/>
    </row>
    <row r="177" spans="1:18" x14ac:dyDescent="0.25">
      <c r="A177" s="50"/>
      <c r="B177" s="51"/>
      <c r="C177" s="52"/>
      <c r="D177" s="53"/>
      <c r="E177" s="72"/>
      <c r="F177" s="59"/>
      <c r="G177" s="59"/>
      <c r="H177" s="59"/>
      <c r="I177" s="59"/>
      <c r="J177" s="59"/>
      <c r="K177" s="59"/>
      <c r="L177" s="59"/>
      <c r="M177" s="59"/>
      <c r="N177" s="71"/>
      <c r="O177" s="53"/>
      <c r="P177" s="59"/>
      <c r="Q177" s="72"/>
      <c r="R177" s="50"/>
    </row>
    <row r="178" spans="1:18" x14ac:dyDescent="0.25">
      <c r="A178" s="50"/>
      <c r="B178" s="51"/>
      <c r="C178" s="52"/>
      <c r="D178" s="53"/>
      <c r="E178" s="72"/>
      <c r="F178" s="59"/>
      <c r="G178" s="59"/>
      <c r="H178" s="59"/>
      <c r="I178" s="59"/>
      <c r="J178" s="59"/>
      <c r="K178" s="59"/>
      <c r="L178" s="59"/>
      <c r="M178" s="59"/>
      <c r="N178" s="71"/>
      <c r="O178" s="53"/>
      <c r="P178" s="59"/>
      <c r="Q178" s="72"/>
      <c r="R178" s="50"/>
    </row>
    <row r="179" spans="1:18" x14ac:dyDescent="0.25">
      <c r="A179" s="50"/>
      <c r="B179" s="51"/>
      <c r="C179" s="52"/>
      <c r="D179" s="53"/>
      <c r="E179" s="72"/>
      <c r="F179" s="59"/>
      <c r="G179" s="59"/>
      <c r="H179" s="59"/>
      <c r="I179" s="59"/>
      <c r="J179" s="59"/>
      <c r="K179" s="59"/>
      <c r="L179" s="59"/>
      <c r="M179" s="59"/>
      <c r="N179" s="71"/>
      <c r="O179" s="53"/>
      <c r="P179" s="59"/>
      <c r="Q179" s="72"/>
      <c r="R179" s="50"/>
    </row>
    <row r="180" spans="1:18" x14ac:dyDescent="0.25">
      <c r="A180" s="50"/>
      <c r="B180" s="51"/>
      <c r="C180" s="52"/>
      <c r="D180" s="53"/>
      <c r="E180" s="72"/>
      <c r="F180" s="59"/>
      <c r="G180" s="59"/>
      <c r="H180" s="59"/>
      <c r="I180" s="59"/>
      <c r="J180" s="59"/>
      <c r="K180" s="59"/>
      <c r="L180" s="59"/>
      <c r="M180" s="59"/>
      <c r="N180" s="71"/>
      <c r="O180" s="53"/>
      <c r="P180" s="59"/>
      <c r="Q180" s="72"/>
      <c r="R180" s="50"/>
    </row>
    <row r="181" spans="1:18" x14ac:dyDescent="0.25">
      <c r="A181" s="50"/>
      <c r="B181" s="51"/>
      <c r="C181" s="52"/>
      <c r="D181" s="53"/>
      <c r="E181" s="72"/>
      <c r="F181" s="59"/>
      <c r="G181" s="59"/>
      <c r="H181" s="59"/>
      <c r="I181" s="59"/>
      <c r="J181" s="59"/>
      <c r="K181" s="59"/>
      <c r="L181" s="59"/>
      <c r="M181" s="59"/>
      <c r="N181" s="71"/>
      <c r="O181" s="53"/>
      <c r="P181" s="59"/>
      <c r="Q181" s="72"/>
      <c r="R181" s="50"/>
    </row>
    <row r="182" spans="1:18" x14ac:dyDescent="0.25">
      <c r="A182" s="50"/>
      <c r="B182" s="51"/>
      <c r="C182" s="52"/>
      <c r="D182" s="53"/>
      <c r="E182" s="72"/>
      <c r="F182" s="59"/>
      <c r="G182" s="59"/>
      <c r="H182" s="59"/>
      <c r="I182" s="59"/>
      <c r="J182" s="59"/>
      <c r="K182" s="59"/>
      <c r="L182" s="59"/>
      <c r="M182" s="59"/>
      <c r="N182" s="71"/>
      <c r="O182" s="53"/>
      <c r="P182" s="59"/>
      <c r="Q182" s="72"/>
      <c r="R182" s="50"/>
    </row>
    <row r="183" spans="1:18" x14ac:dyDescent="0.25">
      <c r="A183" s="50"/>
      <c r="B183" s="51"/>
      <c r="C183" s="52"/>
      <c r="D183" s="53"/>
      <c r="E183" s="72"/>
      <c r="F183" s="59"/>
      <c r="G183" s="59"/>
      <c r="H183" s="59"/>
      <c r="I183" s="59"/>
      <c r="J183" s="59"/>
      <c r="K183" s="59"/>
      <c r="L183" s="59"/>
      <c r="M183" s="59"/>
      <c r="N183" s="71"/>
      <c r="O183" s="53"/>
      <c r="P183" s="59"/>
      <c r="Q183" s="72"/>
      <c r="R183" s="50"/>
    </row>
    <row r="184" spans="1:18" x14ac:dyDescent="0.25">
      <c r="A184" s="50"/>
      <c r="B184" s="51"/>
      <c r="C184" s="52"/>
      <c r="D184" s="53"/>
      <c r="E184" s="72"/>
      <c r="F184" s="59"/>
      <c r="G184" s="59"/>
      <c r="H184" s="59"/>
      <c r="I184" s="59"/>
      <c r="J184" s="59"/>
      <c r="K184" s="59"/>
      <c r="L184" s="59"/>
      <c r="M184" s="59"/>
      <c r="N184" s="71"/>
      <c r="O184" s="53"/>
      <c r="P184" s="59"/>
      <c r="Q184" s="72"/>
      <c r="R184" s="50"/>
    </row>
    <row r="185" spans="1:18" x14ac:dyDescent="0.25">
      <c r="A185" s="50"/>
      <c r="B185" s="51"/>
      <c r="C185" s="52"/>
      <c r="D185" s="53"/>
      <c r="E185" s="72"/>
      <c r="F185" s="59"/>
      <c r="G185" s="59"/>
      <c r="H185" s="59"/>
      <c r="I185" s="59"/>
      <c r="J185" s="59"/>
      <c r="K185" s="59"/>
      <c r="L185" s="59"/>
      <c r="M185" s="59"/>
      <c r="N185" s="71"/>
      <c r="O185" s="53"/>
      <c r="P185" s="59"/>
      <c r="Q185" s="72"/>
      <c r="R185" s="50"/>
    </row>
    <row r="186" spans="1:18" x14ac:dyDescent="0.25">
      <c r="A186" s="50"/>
      <c r="B186" s="51"/>
      <c r="C186" s="52"/>
      <c r="D186" s="53"/>
      <c r="E186" s="72"/>
      <c r="F186" s="59"/>
      <c r="G186" s="59"/>
      <c r="H186" s="59"/>
      <c r="I186" s="59"/>
      <c r="J186" s="59"/>
      <c r="K186" s="59"/>
      <c r="L186" s="59"/>
      <c r="M186" s="59"/>
      <c r="N186" s="71"/>
      <c r="O186" s="53"/>
      <c r="P186" s="59"/>
      <c r="Q186" s="72"/>
      <c r="R186" s="50"/>
    </row>
    <row r="187" spans="1:18" x14ac:dyDescent="0.25">
      <c r="A187" s="50"/>
      <c r="B187" s="51"/>
      <c r="C187" s="52"/>
      <c r="D187" s="53"/>
      <c r="E187" s="72"/>
      <c r="F187" s="59"/>
      <c r="G187" s="59"/>
      <c r="H187" s="59"/>
      <c r="I187" s="59"/>
      <c r="J187" s="59"/>
      <c r="K187" s="59"/>
      <c r="L187" s="59"/>
      <c r="M187" s="59"/>
      <c r="N187" s="71"/>
      <c r="O187" s="53"/>
      <c r="P187" s="59"/>
      <c r="Q187" s="72"/>
      <c r="R187" s="50"/>
    </row>
    <row r="188" spans="1:18" x14ac:dyDescent="0.25">
      <c r="A188" s="50"/>
      <c r="B188" s="51"/>
      <c r="C188" s="52"/>
      <c r="D188" s="53"/>
      <c r="E188" s="72"/>
      <c r="F188" s="59"/>
      <c r="G188" s="59"/>
      <c r="H188" s="59"/>
      <c r="I188" s="59"/>
      <c r="J188" s="59"/>
      <c r="K188" s="59"/>
      <c r="L188" s="59"/>
      <c r="M188" s="59"/>
      <c r="N188" s="71"/>
      <c r="O188" s="53"/>
      <c r="P188" s="59"/>
      <c r="Q188" s="72"/>
      <c r="R188" s="50"/>
    </row>
    <row r="189" spans="1:18" x14ac:dyDescent="0.25">
      <c r="A189" s="50"/>
      <c r="B189" s="51"/>
      <c r="C189" s="52"/>
      <c r="D189" s="53"/>
      <c r="E189" s="72"/>
      <c r="F189" s="59"/>
      <c r="G189" s="59"/>
      <c r="H189" s="59"/>
      <c r="I189" s="59"/>
      <c r="J189" s="59"/>
      <c r="K189" s="59"/>
      <c r="L189" s="59"/>
      <c r="M189" s="59"/>
      <c r="N189" s="71"/>
      <c r="O189" s="53"/>
      <c r="P189" s="59"/>
      <c r="Q189" s="72"/>
      <c r="R189" s="50"/>
    </row>
    <row r="190" spans="1:18" x14ac:dyDescent="0.25">
      <c r="A190" s="50"/>
      <c r="B190" s="51"/>
      <c r="C190" s="52"/>
      <c r="D190" s="53"/>
      <c r="E190" s="72"/>
      <c r="F190" s="59"/>
      <c r="G190" s="59"/>
      <c r="H190" s="59"/>
      <c r="I190" s="59"/>
      <c r="J190" s="59"/>
      <c r="K190" s="59"/>
      <c r="L190" s="59"/>
      <c r="M190" s="59"/>
      <c r="N190" s="71"/>
      <c r="O190" s="53"/>
      <c r="P190" s="59"/>
      <c r="Q190" s="72"/>
      <c r="R190" s="50"/>
    </row>
    <row r="191" spans="1:18" x14ac:dyDescent="0.25">
      <c r="A191" s="50"/>
      <c r="B191" s="51"/>
      <c r="C191" s="52"/>
      <c r="D191" s="53"/>
      <c r="E191" s="72"/>
      <c r="F191" s="59"/>
      <c r="G191" s="59"/>
      <c r="H191" s="59"/>
      <c r="I191" s="59"/>
      <c r="J191" s="59"/>
      <c r="K191" s="59"/>
      <c r="L191" s="59"/>
      <c r="M191" s="59"/>
      <c r="N191" s="71"/>
      <c r="O191" s="53"/>
      <c r="P191" s="59"/>
      <c r="Q191" s="72"/>
      <c r="R191" s="50"/>
    </row>
    <row r="192" spans="1:18" x14ac:dyDescent="0.25">
      <c r="A192" s="50"/>
      <c r="B192" s="51"/>
      <c r="C192" s="52"/>
      <c r="D192" s="53"/>
      <c r="E192" s="72"/>
      <c r="F192" s="59"/>
      <c r="G192" s="59"/>
      <c r="H192" s="59"/>
      <c r="I192" s="59"/>
      <c r="J192" s="59"/>
      <c r="K192" s="59"/>
      <c r="L192" s="59"/>
      <c r="M192" s="59"/>
      <c r="N192" s="71"/>
      <c r="O192" s="53"/>
      <c r="P192" s="59"/>
      <c r="Q192" s="72"/>
      <c r="R192" s="50"/>
    </row>
    <row r="193" spans="1:18" x14ac:dyDescent="0.25">
      <c r="A193" s="50"/>
      <c r="B193" s="55"/>
      <c r="C193" s="52"/>
      <c r="D193" s="53"/>
      <c r="E193" s="72"/>
      <c r="F193" s="59"/>
      <c r="G193" s="59"/>
      <c r="H193" s="59"/>
      <c r="I193" s="59"/>
      <c r="J193" s="59"/>
      <c r="K193" s="59"/>
      <c r="L193" s="59"/>
      <c r="M193" s="59"/>
      <c r="N193" s="71"/>
      <c r="O193" s="53"/>
      <c r="P193" s="59"/>
      <c r="Q193" s="72"/>
      <c r="R193" s="50"/>
    </row>
    <row r="194" spans="1:18" x14ac:dyDescent="0.25">
      <c r="A194" s="50"/>
      <c r="B194" s="51"/>
      <c r="C194" s="52"/>
      <c r="D194" s="53"/>
      <c r="E194" s="72"/>
      <c r="F194" s="59"/>
      <c r="G194" s="59"/>
      <c r="H194" s="59"/>
      <c r="I194" s="59"/>
      <c r="J194" s="59"/>
      <c r="K194" s="59"/>
      <c r="L194" s="59"/>
      <c r="M194" s="59"/>
      <c r="N194" s="71"/>
      <c r="O194" s="53"/>
      <c r="P194" s="59"/>
      <c r="Q194" s="72"/>
      <c r="R194" s="50"/>
    </row>
    <row r="195" spans="1:18" x14ac:dyDescent="0.25">
      <c r="A195" s="50"/>
      <c r="B195" s="51"/>
      <c r="C195" s="52"/>
      <c r="D195" s="53"/>
      <c r="E195" s="72"/>
      <c r="F195" s="59"/>
      <c r="G195" s="59"/>
      <c r="H195" s="59"/>
      <c r="I195" s="59"/>
      <c r="J195" s="59"/>
      <c r="K195" s="59"/>
      <c r="L195" s="59"/>
      <c r="M195" s="59"/>
      <c r="N195" s="71"/>
      <c r="O195" s="53"/>
      <c r="P195" s="59"/>
      <c r="Q195" s="72"/>
      <c r="R195" s="50"/>
    </row>
    <row r="196" spans="1:18" x14ac:dyDescent="0.25">
      <c r="A196" s="50"/>
      <c r="B196" s="51"/>
      <c r="C196" s="52"/>
      <c r="D196" s="53"/>
      <c r="E196" s="72"/>
      <c r="F196" s="59"/>
      <c r="G196" s="59"/>
      <c r="H196" s="59"/>
      <c r="I196" s="59"/>
      <c r="J196" s="59"/>
      <c r="K196" s="59"/>
      <c r="L196" s="59"/>
      <c r="M196" s="59"/>
      <c r="N196" s="71"/>
      <c r="O196" s="53"/>
      <c r="P196" s="59"/>
      <c r="Q196" s="72"/>
      <c r="R196" s="50"/>
    </row>
    <row r="197" spans="1:18" x14ac:dyDescent="0.25">
      <c r="A197" s="50"/>
      <c r="B197" s="51"/>
      <c r="C197" s="52"/>
      <c r="D197" s="53"/>
      <c r="E197" s="72"/>
      <c r="F197" s="59"/>
      <c r="G197" s="59"/>
      <c r="H197" s="59"/>
      <c r="I197" s="59"/>
      <c r="J197" s="59"/>
      <c r="K197" s="59"/>
      <c r="L197" s="59"/>
      <c r="M197" s="59"/>
      <c r="N197" s="71"/>
      <c r="O197" s="53"/>
      <c r="P197" s="59"/>
      <c r="Q197" s="72"/>
      <c r="R197" s="50"/>
    </row>
    <row r="198" spans="1:18" x14ac:dyDescent="0.25">
      <c r="A198" s="50"/>
      <c r="B198" s="51"/>
      <c r="C198" s="52"/>
      <c r="D198" s="53"/>
      <c r="E198" s="72"/>
      <c r="F198" s="59"/>
      <c r="G198" s="59"/>
      <c r="H198" s="59"/>
      <c r="I198" s="59"/>
      <c r="J198" s="59"/>
      <c r="K198" s="59"/>
      <c r="L198" s="59"/>
      <c r="M198" s="59"/>
      <c r="N198" s="71"/>
      <c r="O198" s="53"/>
      <c r="P198" s="59"/>
      <c r="Q198" s="72"/>
      <c r="R198" s="50"/>
    </row>
    <row r="199" spans="1:18" x14ac:dyDescent="0.25">
      <c r="A199" s="50"/>
      <c r="B199" s="51"/>
      <c r="C199" s="52"/>
      <c r="D199" s="53"/>
      <c r="E199" s="72"/>
      <c r="F199" s="59"/>
      <c r="G199" s="59"/>
      <c r="H199" s="59"/>
      <c r="I199" s="59"/>
      <c r="J199" s="59"/>
      <c r="K199" s="59"/>
      <c r="L199" s="59"/>
      <c r="M199" s="59"/>
      <c r="N199" s="71"/>
      <c r="O199" s="53"/>
      <c r="P199" s="59"/>
      <c r="Q199" s="72"/>
      <c r="R199" s="50"/>
    </row>
    <row r="200" spans="1:18" x14ac:dyDescent="0.25">
      <c r="A200" s="50"/>
      <c r="B200" s="51"/>
      <c r="C200" s="52"/>
      <c r="D200" s="53"/>
      <c r="E200" s="72"/>
      <c r="F200" s="59"/>
      <c r="G200" s="59"/>
      <c r="H200" s="59"/>
      <c r="I200" s="59"/>
      <c r="J200" s="59"/>
      <c r="K200" s="59"/>
      <c r="L200" s="59"/>
      <c r="M200" s="59"/>
      <c r="N200" s="71"/>
      <c r="O200" s="53"/>
      <c r="P200" s="59"/>
      <c r="Q200" s="72"/>
      <c r="R200" s="50"/>
    </row>
    <row r="201" spans="1:18" x14ac:dyDescent="0.25">
      <c r="A201" s="50"/>
      <c r="B201" s="51"/>
      <c r="C201" s="52"/>
      <c r="D201" s="53"/>
      <c r="E201" s="72"/>
      <c r="F201" s="59"/>
      <c r="G201" s="59"/>
      <c r="H201" s="59"/>
      <c r="I201" s="59"/>
      <c r="J201" s="59"/>
      <c r="K201" s="59"/>
      <c r="L201" s="59"/>
      <c r="M201" s="59"/>
      <c r="N201" s="71"/>
      <c r="O201" s="53"/>
      <c r="P201" s="59"/>
      <c r="Q201" s="72"/>
      <c r="R201" s="50"/>
    </row>
    <row r="202" spans="1:18" x14ac:dyDescent="0.25">
      <c r="A202" s="50"/>
      <c r="B202" s="51"/>
      <c r="C202" s="52"/>
      <c r="D202" s="53"/>
      <c r="E202" s="72"/>
      <c r="F202" s="59"/>
      <c r="G202" s="59"/>
      <c r="H202" s="59"/>
      <c r="I202" s="59"/>
      <c r="J202" s="59"/>
      <c r="K202" s="59"/>
      <c r="L202" s="59"/>
      <c r="M202" s="59"/>
      <c r="N202" s="71"/>
      <c r="O202" s="53"/>
      <c r="P202" s="59"/>
      <c r="Q202" s="72"/>
      <c r="R202" s="50"/>
    </row>
    <row r="203" spans="1:18" x14ac:dyDescent="0.25">
      <c r="A203" s="50"/>
      <c r="B203" s="51"/>
      <c r="C203" s="52"/>
      <c r="D203" s="53"/>
      <c r="E203" s="72"/>
      <c r="F203" s="59"/>
      <c r="G203" s="59"/>
      <c r="H203" s="59"/>
      <c r="I203" s="59"/>
      <c r="J203" s="59"/>
      <c r="K203" s="59"/>
      <c r="L203" s="59"/>
      <c r="M203" s="59"/>
      <c r="N203" s="71"/>
      <c r="O203" s="53"/>
      <c r="P203" s="59"/>
      <c r="Q203" s="72"/>
      <c r="R203" s="50"/>
    </row>
    <row r="204" spans="1:18" x14ac:dyDescent="0.25">
      <c r="A204" s="50"/>
      <c r="B204" s="51"/>
      <c r="C204" s="52"/>
      <c r="D204" s="53"/>
      <c r="E204" s="72"/>
      <c r="F204" s="59"/>
      <c r="G204" s="59"/>
      <c r="H204" s="59"/>
      <c r="I204" s="59"/>
      <c r="J204" s="59"/>
      <c r="K204" s="59"/>
      <c r="L204" s="59"/>
      <c r="M204" s="59"/>
      <c r="N204" s="71"/>
      <c r="O204" s="53"/>
      <c r="P204" s="59"/>
      <c r="Q204" s="72"/>
      <c r="R204" s="50"/>
    </row>
    <row r="205" spans="1:18" x14ac:dyDescent="0.25">
      <c r="A205" s="50"/>
      <c r="B205" s="51"/>
      <c r="C205" s="52"/>
      <c r="D205" s="53"/>
      <c r="E205" s="72"/>
      <c r="F205" s="59"/>
      <c r="G205" s="59"/>
      <c r="H205" s="59"/>
      <c r="I205" s="59"/>
      <c r="J205" s="59"/>
      <c r="K205" s="59"/>
      <c r="L205" s="59"/>
      <c r="M205" s="59"/>
      <c r="N205" s="71"/>
      <c r="O205" s="53"/>
      <c r="P205" s="59"/>
      <c r="Q205" s="72"/>
      <c r="R205" s="50"/>
    </row>
    <row r="206" spans="1:18" x14ac:dyDescent="0.25">
      <c r="A206" s="50"/>
      <c r="B206" s="51"/>
      <c r="C206" s="52"/>
      <c r="D206" s="53"/>
      <c r="E206" s="72"/>
      <c r="F206" s="59"/>
      <c r="G206" s="59"/>
      <c r="H206" s="59"/>
      <c r="I206" s="59"/>
      <c r="J206" s="59"/>
      <c r="K206" s="59"/>
      <c r="L206" s="59"/>
      <c r="M206" s="59"/>
      <c r="N206" s="71"/>
      <c r="O206" s="53"/>
      <c r="P206" s="59"/>
      <c r="Q206" s="72"/>
      <c r="R206" s="50"/>
    </row>
    <row r="207" spans="1:18" x14ac:dyDescent="0.25">
      <c r="A207" s="50"/>
      <c r="B207" s="51"/>
      <c r="C207" s="52"/>
      <c r="D207" s="53"/>
      <c r="E207" s="72"/>
      <c r="F207" s="59"/>
      <c r="G207" s="59"/>
      <c r="H207" s="59"/>
      <c r="I207" s="59"/>
      <c r="J207" s="59"/>
      <c r="K207" s="59"/>
      <c r="L207" s="59"/>
      <c r="M207" s="59"/>
      <c r="N207" s="71"/>
      <c r="O207" s="53"/>
      <c r="P207" s="59"/>
      <c r="Q207" s="72"/>
      <c r="R207" s="50"/>
    </row>
    <row r="208" spans="1:18" x14ac:dyDescent="0.25">
      <c r="A208" s="50"/>
      <c r="B208" s="51"/>
      <c r="C208" s="52"/>
      <c r="D208" s="53"/>
      <c r="E208" s="72"/>
      <c r="F208" s="59"/>
      <c r="G208" s="59"/>
      <c r="H208" s="59"/>
      <c r="I208" s="59"/>
      <c r="J208" s="59"/>
      <c r="K208" s="59"/>
      <c r="L208" s="59"/>
      <c r="M208" s="59"/>
      <c r="N208" s="71"/>
      <c r="O208" s="53"/>
      <c r="P208" s="59"/>
      <c r="Q208" s="72"/>
      <c r="R208" s="50"/>
    </row>
    <row r="209" spans="1:18" x14ac:dyDescent="0.25">
      <c r="A209" s="50"/>
      <c r="B209" s="51"/>
      <c r="C209" s="52"/>
      <c r="D209" s="53"/>
      <c r="E209" s="72"/>
      <c r="F209" s="59"/>
      <c r="G209" s="59"/>
      <c r="H209" s="59"/>
      <c r="I209" s="59"/>
      <c r="J209" s="59"/>
      <c r="K209" s="59"/>
      <c r="L209" s="59"/>
      <c r="M209" s="59"/>
      <c r="N209" s="71"/>
      <c r="O209" s="53"/>
      <c r="P209" s="59"/>
      <c r="Q209" s="72"/>
      <c r="R209" s="50"/>
    </row>
    <row r="210" spans="1:18" x14ac:dyDescent="0.25">
      <c r="A210" s="50"/>
      <c r="B210" s="51"/>
      <c r="C210" s="52"/>
      <c r="D210" s="53"/>
      <c r="E210" s="72"/>
      <c r="F210" s="59"/>
      <c r="G210" s="59"/>
      <c r="H210" s="59"/>
      <c r="I210" s="59"/>
      <c r="J210" s="59"/>
      <c r="K210" s="59"/>
      <c r="L210" s="59"/>
      <c r="M210" s="59"/>
      <c r="N210" s="71"/>
      <c r="O210" s="53"/>
      <c r="P210" s="59"/>
      <c r="Q210" s="72"/>
      <c r="R210" s="50"/>
    </row>
    <row r="211" spans="1:18" x14ac:dyDescent="0.25">
      <c r="A211" s="50"/>
      <c r="B211" s="51"/>
      <c r="C211" s="52"/>
      <c r="D211" s="53"/>
      <c r="E211" s="72"/>
      <c r="F211" s="59"/>
      <c r="G211" s="59"/>
      <c r="H211" s="59"/>
      <c r="I211" s="59"/>
      <c r="J211" s="59"/>
      <c r="K211" s="59"/>
      <c r="L211" s="59"/>
      <c r="M211" s="59"/>
      <c r="N211" s="71"/>
      <c r="O211" s="53"/>
      <c r="P211" s="59"/>
      <c r="Q211" s="72"/>
      <c r="R211" s="50"/>
    </row>
    <row r="212" spans="1:18" x14ac:dyDescent="0.25">
      <c r="A212" s="50"/>
      <c r="B212" s="51"/>
      <c r="C212" s="52"/>
      <c r="D212" s="53"/>
      <c r="E212" s="72"/>
      <c r="F212" s="59"/>
      <c r="G212" s="59"/>
      <c r="H212" s="59"/>
      <c r="I212" s="59"/>
      <c r="J212" s="59"/>
      <c r="K212" s="59"/>
      <c r="L212" s="59"/>
      <c r="M212" s="59"/>
      <c r="N212" s="71"/>
      <c r="O212" s="53"/>
      <c r="P212" s="59"/>
      <c r="Q212" s="72"/>
      <c r="R212" s="50"/>
    </row>
    <row r="213" spans="1:18" x14ac:dyDescent="0.25">
      <c r="A213" s="50"/>
      <c r="B213" s="51"/>
      <c r="C213" s="52"/>
      <c r="D213" s="53"/>
      <c r="E213" s="72"/>
      <c r="F213" s="59"/>
      <c r="G213" s="59"/>
      <c r="H213" s="59"/>
      <c r="I213" s="59"/>
      <c r="J213" s="59"/>
      <c r="K213" s="59"/>
      <c r="L213" s="59"/>
      <c r="M213" s="59"/>
      <c r="N213" s="71"/>
      <c r="O213" s="53"/>
      <c r="P213" s="59"/>
      <c r="Q213" s="72"/>
      <c r="R213" s="50"/>
    </row>
    <row r="214" spans="1:18" x14ac:dyDescent="0.25">
      <c r="A214" s="50"/>
      <c r="B214" s="51"/>
      <c r="C214" s="52"/>
      <c r="D214" s="53"/>
      <c r="E214" s="72"/>
      <c r="F214" s="59"/>
      <c r="G214" s="59"/>
      <c r="H214" s="59"/>
      <c r="I214" s="59"/>
      <c r="J214" s="59"/>
      <c r="K214" s="59"/>
      <c r="L214" s="59"/>
      <c r="M214" s="59"/>
      <c r="N214" s="71"/>
      <c r="O214" s="53"/>
      <c r="P214" s="59"/>
      <c r="Q214" s="72"/>
      <c r="R214" s="50"/>
    </row>
    <row r="215" spans="1:18" x14ac:dyDescent="0.25">
      <c r="A215" s="50"/>
      <c r="B215" s="51"/>
      <c r="C215" s="52"/>
      <c r="D215" s="53"/>
      <c r="E215" s="72"/>
      <c r="F215" s="59"/>
      <c r="G215" s="59"/>
      <c r="H215" s="59"/>
      <c r="I215" s="59"/>
      <c r="J215" s="59"/>
      <c r="K215" s="59"/>
      <c r="L215" s="59"/>
      <c r="M215" s="59"/>
      <c r="N215" s="71"/>
      <c r="O215" s="53"/>
      <c r="P215" s="59"/>
      <c r="Q215" s="72"/>
      <c r="R215" s="50"/>
    </row>
    <row r="216" spans="1:18" x14ac:dyDescent="0.25">
      <c r="A216" s="50"/>
      <c r="B216" s="51"/>
      <c r="C216" s="52"/>
      <c r="D216" s="53"/>
      <c r="E216" s="72"/>
      <c r="F216" s="59"/>
      <c r="G216" s="59"/>
      <c r="H216" s="59"/>
      <c r="I216" s="59"/>
      <c r="J216" s="59"/>
      <c r="K216" s="59"/>
      <c r="L216" s="59"/>
      <c r="M216" s="59"/>
      <c r="N216" s="71"/>
      <c r="O216" s="53"/>
      <c r="P216" s="59"/>
      <c r="Q216" s="72"/>
      <c r="R216" s="50"/>
    </row>
    <row r="217" spans="1:18" x14ac:dyDescent="0.25">
      <c r="A217" s="50"/>
      <c r="B217" s="51"/>
      <c r="C217" s="52"/>
      <c r="D217" s="53"/>
      <c r="E217" s="72"/>
      <c r="F217" s="59"/>
      <c r="G217" s="59"/>
      <c r="H217" s="59"/>
      <c r="I217" s="59"/>
      <c r="J217" s="59"/>
      <c r="K217" s="59"/>
      <c r="L217" s="59"/>
      <c r="M217" s="59"/>
      <c r="N217" s="71"/>
      <c r="O217" s="53"/>
      <c r="P217" s="59"/>
      <c r="Q217" s="72"/>
      <c r="R217" s="50"/>
    </row>
    <row r="218" spans="1:18" x14ac:dyDescent="0.25">
      <c r="A218" s="50"/>
      <c r="B218" s="51"/>
      <c r="C218" s="52"/>
      <c r="D218" s="53"/>
      <c r="E218" s="72"/>
      <c r="F218" s="59"/>
      <c r="G218" s="59"/>
      <c r="H218" s="59"/>
      <c r="I218" s="59"/>
      <c r="J218" s="59"/>
      <c r="K218" s="59"/>
      <c r="L218" s="59"/>
      <c r="M218" s="59"/>
      <c r="N218" s="71"/>
      <c r="O218" s="53"/>
      <c r="P218" s="59"/>
      <c r="Q218" s="72"/>
      <c r="R218" s="50"/>
    </row>
    <row r="219" spans="1:18" x14ac:dyDescent="0.25">
      <c r="A219" s="50"/>
      <c r="B219" s="51"/>
      <c r="C219" s="52"/>
      <c r="D219" s="53"/>
      <c r="E219" s="72"/>
      <c r="F219" s="59"/>
      <c r="G219" s="59"/>
      <c r="H219" s="59"/>
      <c r="I219" s="59"/>
      <c r="J219" s="59"/>
      <c r="K219" s="59"/>
      <c r="L219" s="59"/>
      <c r="M219" s="59"/>
      <c r="N219" s="71"/>
      <c r="O219" s="53"/>
      <c r="P219" s="59"/>
      <c r="Q219" s="72"/>
      <c r="R219" s="50"/>
    </row>
    <row r="220" spans="1:18" x14ac:dyDescent="0.25">
      <c r="A220" s="50"/>
      <c r="B220" s="51"/>
      <c r="C220" s="52"/>
      <c r="D220" s="53"/>
      <c r="E220" s="72"/>
      <c r="F220" s="59"/>
      <c r="G220" s="59"/>
      <c r="H220" s="59"/>
      <c r="I220" s="59"/>
      <c r="J220" s="59"/>
      <c r="K220" s="59"/>
      <c r="L220" s="59"/>
      <c r="M220" s="59"/>
      <c r="N220" s="71"/>
      <c r="O220" s="53"/>
      <c r="P220" s="59"/>
      <c r="Q220" s="72"/>
      <c r="R220" s="50"/>
    </row>
    <row r="221" spans="1:18" x14ac:dyDescent="0.25">
      <c r="A221" s="50"/>
      <c r="B221" s="51"/>
      <c r="C221" s="52"/>
      <c r="D221" s="53"/>
      <c r="E221" s="72"/>
      <c r="F221" s="59"/>
      <c r="G221" s="59"/>
      <c r="H221" s="59"/>
      <c r="I221" s="59"/>
      <c r="J221" s="59"/>
      <c r="K221" s="59"/>
      <c r="L221" s="59"/>
      <c r="M221" s="59"/>
      <c r="N221" s="71"/>
      <c r="O221" s="53"/>
      <c r="P221" s="59"/>
      <c r="Q221" s="72"/>
      <c r="R221" s="50"/>
    </row>
    <row r="222" spans="1:18" x14ac:dyDescent="0.25">
      <c r="A222" s="50"/>
      <c r="B222" s="51"/>
      <c r="C222" s="52"/>
      <c r="D222" s="53"/>
      <c r="E222" s="72"/>
      <c r="F222" s="59"/>
      <c r="G222" s="59"/>
      <c r="H222" s="59"/>
      <c r="I222" s="59"/>
      <c r="J222" s="59"/>
      <c r="K222" s="59"/>
      <c r="L222" s="59"/>
      <c r="M222" s="59"/>
      <c r="N222" s="71"/>
      <c r="O222" s="53"/>
      <c r="P222" s="59"/>
      <c r="Q222" s="72"/>
      <c r="R222" s="50"/>
    </row>
    <row r="223" spans="1:18" x14ac:dyDescent="0.25">
      <c r="A223" s="50"/>
      <c r="B223" s="51"/>
      <c r="C223" s="52"/>
      <c r="D223" s="53"/>
      <c r="E223" s="72"/>
      <c r="F223" s="59"/>
      <c r="G223" s="59"/>
      <c r="H223" s="59"/>
      <c r="I223" s="59"/>
      <c r="J223" s="59"/>
      <c r="K223" s="59"/>
      <c r="L223" s="59"/>
      <c r="M223" s="59"/>
      <c r="N223" s="71"/>
      <c r="O223" s="53"/>
      <c r="P223" s="59"/>
      <c r="Q223" s="72"/>
      <c r="R223" s="50"/>
    </row>
    <row r="224" spans="1:18" x14ac:dyDescent="0.25">
      <c r="A224" s="50"/>
      <c r="B224" s="51"/>
      <c r="C224" s="52"/>
      <c r="D224" s="53"/>
      <c r="E224" s="72"/>
      <c r="F224" s="59"/>
      <c r="G224" s="59"/>
      <c r="H224" s="59"/>
      <c r="I224" s="59"/>
      <c r="J224" s="59"/>
      <c r="K224" s="59"/>
      <c r="L224" s="59"/>
      <c r="M224" s="59"/>
      <c r="N224" s="71"/>
      <c r="O224" s="53"/>
      <c r="P224" s="59"/>
      <c r="Q224" s="72"/>
      <c r="R224" s="50"/>
    </row>
    <row r="225" spans="1:18" x14ac:dyDescent="0.25">
      <c r="A225" s="50"/>
      <c r="B225" s="51"/>
      <c r="C225" s="52"/>
      <c r="D225" s="53"/>
      <c r="E225" s="72"/>
      <c r="F225" s="59"/>
      <c r="G225" s="59"/>
      <c r="H225" s="59"/>
      <c r="I225" s="59"/>
      <c r="J225" s="59"/>
      <c r="K225" s="59"/>
      <c r="L225" s="59"/>
      <c r="M225" s="59"/>
      <c r="N225" s="71"/>
      <c r="O225" s="53"/>
      <c r="P225" s="59"/>
      <c r="Q225" s="72"/>
      <c r="R225" s="50"/>
    </row>
    <row r="226" spans="1:18" x14ac:dyDescent="0.25">
      <c r="A226" s="50"/>
      <c r="B226" s="51"/>
      <c r="C226" s="52"/>
      <c r="D226" s="53"/>
      <c r="E226" s="72"/>
      <c r="F226" s="59"/>
      <c r="G226" s="59"/>
      <c r="H226" s="59"/>
      <c r="I226" s="59"/>
      <c r="J226" s="59"/>
      <c r="K226" s="59"/>
      <c r="L226" s="59"/>
      <c r="M226" s="59"/>
      <c r="N226" s="71"/>
      <c r="O226" s="53"/>
      <c r="P226" s="59"/>
      <c r="Q226" s="72"/>
      <c r="R226" s="50"/>
    </row>
    <row r="227" spans="1:18" x14ac:dyDescent="0.25">
      <c r="A227" s="50"/>
      <c r="B227" s="51"/>
      <c r="C227" s="52"/>
      <c r="D227" s="53"/>
      <c r="E227" s="72"/>
      <c r="F227" s="59"/>
      <c r="G227" s="59"/>
      <c r="H227" s="59"/>
      <c r="I227" s="59"/>
      <c r="J227" s="59"/>
      <c r="K227" s="59"/>
      <c r="L227" s="59"/>
      <c r="M227" s="59"/>
      <c r="N227" s="71"/>
      <c r="O227" s="53"/>
      <c r="P227" s="59"/>
      <c r="Q227" s="72"/>
      <c r="R227" s="50"/>
    </row>
    <row r="228" spans="1:18" x14ac:dyDescent="0.25">
      <c r="A228" s="50"/>
      <c r="B228" s="51"/>
      <c r="C228" s="52"/>
      <c r="D228" s="53"/>
      <c r="E228" s="72"/>
      <c r="F228" s="59"/>
      <c r="G228" s="59"/>
      <c r="H228" s="59"/>
      <c r="I228" s="59"/>
      <c r="J228" s="59"/>
      <c r="K228" s="59"/>
      <c r="L228" s="59"/>
      <c r="M228" s="59"/>
      <c r="N228" s="71"/>
      <c r="O228" s="53"/>
      <c r="P228" s="59"/>
      <c r="Q228" s="72"/>
      <c r="R228" s="56"/>
    </row>
    <row r="229" spans="1:18" x14ac:dyDescent="0.25">
      <c r="A229" s="50"/>
      <c r="B229" s="51"/>
      <c r="C229" s="52"/>
      <c r="D229" s="53"/>
      <c r="E229" s="72"/>
      <c r="F229" s="59"/>
      <c r="G229" s="59"/>
      <c r="H229" s="59"/>
      <c r="I229" s="59"/>
      <c r="J229" s="59"/>
      <c r="K229" s="59"/>
      <c r="L229" s="59"/>
      <c r="M229" s="59"/>
      <c r="N229" s="71"/>
      <c r="O229" s="53"/>
      <c r="P229" s="59"/>
      <c r="Q229" s="72"/>
      <c r="R229" s="56"/>
    </row>
    <row r="230" spans="1:18" x14ac:dyDescent="0.25">
      <c r="A230" s="50"/>
      <c r="B230" s="51"/>
      <c r="C230" s="52"/>
      <c r="D230" s="53"/>
      <c r="E230" s="72"/>
      <c r="F230" s="59"/>
      <c r="G230" s="59"/>
      <c r="H230" s="59"/>
      <c r="I230" s="59"/>
      <c r="J230" s="59"/>
      <c r="K230" s="59"/>
      <c r="L230" s="59"/>
      <c r="M230" s="59"/>
      <c r="N230" s="71"/>
      <c r="O230" s="53"/>
      <c r="P230" s="59"/>
      <c r="Q230" s="72"/>
      <c r="R230" s="56"/>
    </row>
    <row r="231" spans="1:18" x14ac:dyDescent="0.25">
      <c r="A231" s="50"/>
      <c r="B231" s="51"/>
      <c r="C231" s="52"/>
      <c r="D231" s="53"/>
      <c r="E231" s="72"/>
      <c r="F231" s="59"/>
      <c r="G231" s="59"/>
      <c r="H231" s="59"/>
      <c r="I231" s="59"/>
      <c r="J231" s="59"/>
      <c r="K231" s="59"/>
      <c r="L231" s="59"/>
      <c r="M231" s="59"/>
      <c r="N231" s="71"/>
      <c r="O231" s="53"/>
      <c r="P231" s="59"/>
      <c r="Q231" s="72"/>
      <c r="R231" s="56"/>
    </row>
    <row r="232" spans="1:18" x14ac:dyDescent="0.25">
      <c r="A232" s="50"/>
      <c r="B232" s="51"/>
      <c r="C232" s="52"/>
      <c r="D232" s="53"/>
      <c r="E232" s="72"/>
      <c r="F232" s="59"/>
      <c r="G232" s="59"/>
      <c r="H232" s="59"/>
      <c r="I232" s="59"/>
      <c r="J232" s="59"/>
      <c r="K232" s="59"/>
      <c r="L232" s="59"/>
      <c r="M232" s="59"/>
      <c r="N232" s="71"/>
      <c r="O232" s="53"/>
      <c r="P232" s="59"/>
      <c r="Q232" s="72"/>
      <c r="R232" s="56"/>
    </row>
    <row r="233" spans="1:18" x14ac:dyDescent="0.25">
      <c r="A233" s="50"/>
      <c r="B233" s="51"/>
      <c r="C233" s="52"/>
      <c r="D233" s="53"/>
      <c r="E233" s="72"/>
      <c r="F233" s="59"/>
      <c r="G233" s="59"/>
      <c r="H233" s="59"/>
      <c r="I233" s="59"/>
      <c r="J233" s="59"/>
      <c r="K233" s="59"/>
      <c r="L233" s="59"/>
      <c r="M233" s="59"/>
      <c r="N233" s="71"/>
      <c r="O233" s="53"/>
      <c r="P233" s="59"/>
      <c r="Q233" s="72"/>
      <c r="R233" s="56"/>
    </row>
    <row r="234" spans="1:18" x14ac:dyDescent="0.25">
      <c r="A234" s="50"/>
      <c r="B234" s="51"/>
      <c r="C234" s="52"/>
      <c r="D234" s="53"/>
      <c r="E234" s="72"/>
      <c r="F234" s="59"/>
      <c r="G234" s="59"/>
      <c r="H234" s="59"/>
      <c r="I234" s="59"/>
      <c r="J234" s="59"/>
      <c r="K234" s="59"/>
      <c r="L234" s="59"/>
      <c r="M234" s="59"/>
      <c r="N234" s="71"/>
      <c r="O234" s="53"/>
      <c r="P234" s="59"/>
      <c r="Q234" s="72"/>
      <c r="R234" s="56"/>
    </row>
    <row r="235" spans="1:18" x14ac:dyDescent="0.25">
      <c r="A235" s="50"/>
      <c r="B235" s="51"/>
      <c r="C235" s="52"/>
      <c r="D235" s="53"/>
      <c r="E235" s="72"/>
      <c r="F235" s="59"/>
      <c r="G235" s="59"/>
      <c r="H235" s="59"/>
      <c r="I235" s="59"/>
      <c r="J235" s="59"/>
      <c r="K235" s="59"/>
      <c r="L235" s="59"/>
      <c r="M235" s="59"/>
      <c r="N235" s="71"/>
      <c r="O235" s="53"/>
      <c r="P235" s="59"/>
      <c r="Q235" s="72"/>
      <c r="R235" s="56"/>
    </row>
    <row r="236" spans="1:18" x14ac:dyDescent="0.25">
      <c r="A236" s="50"/>
      <c r="B236" s="51"/>
      <c r="C236" s="52"/>
      <c r="D236" s="53"/>
      <c r="E236" s="72"/>
      <c r="F236" s="59"/>
      <c r="G236" s="59"/>
      <c r="H236" s="59"/>
      <c r="I236" s="59"/>
      <c r="J236" s="59"/>
      <c r="K236" s="59"/>
      <c r="L236" s="59"/>
      <c r="M236" s="59"/>
      <c r="N236" s="71"/>
      <c r="O236" s="53"/>
      <c r="P236" s="59"/>
      <c r="Q236" s="72"/>
      <c r="R236" s="56"/>
    </row>
    <row r="237" spans="1:18" x14ac:dyDescent="0.25">
      <c r="A237" s="56"/>
      <c r="B237" s="51"/>
      <c r="C237" s="52"/>
      <c r="D237" s="53"/>
      <c r="E237" s="72"/>
      <c r="F237" s="59"/>
      <c r="G237" s="59"/>
      <c r="H237" s="59"/>
      <c r="I237" s="59"/>
      <c r="J237" s="59"/>
      <c r="K237" s="59"/>
      <c r="L237" s="59"/>
      <c r="M237" s="59"/>
      <c r="N237" s="71"/>
      <c r="O237" s="53"/>
      <c r="P237" s="59"/>
      <c r="Q237" s="72"/>
      <c r="R237" s="56"/>
    </row>
    <row r="238" spans="1:18" x14ac:dyDescent="0.25">
      <c r="A238" s="56"/>
      <c r="B238" s="51"/>
      <c r="C238" s="52"/>
      <c r="D238" s="53"/>
      <c r="E238" s="72"/>
      <c r="F238" s="59"/>
      <c r="G238" s="59"/>
      <c r="H238" s="59"/>
      <c r="I238" s="59"/>
      <c r="J238" s="59"/>
      <c r="K238" s="59"/>
      <c r="L238" s="59"/>
      <c r="M238" s="59"/>
      <c r="N238" s="71"/>
      <c r="O238" s="53"/>
      <c r="P238" s="59"/>
      <c r="Q238" s="72"/>
      <c r="R238" s="56"/>
    </row>
    <row r="239" spans="1:18" x14ac:dyDescent="0.25">
      <c r="A239" s="56"/>
      <c r="B239" s="51"/>
      <c r="C239" s="52"/>
      <c r="D239" s="53"/>
      <c r="E239" s="72"/>
      <c r="F239" s="59"/>
      <c r="G239" s="59"/>
      <c r="H239" s="59"/>
      <c r="I239" s="59"/>
      <c r="J239" s="59"/>
      <c r="K239" s="59"/>
      <c r="L239" s="59"/>
      <c r="M239" s="59"/>
      <c r="N239" s="71"/>
      <c r="O239" s="53"/>
      <c r="P239" s="59"/>
      <c r="Q239" s="72"/>
      <c r="R239" s="56"/>
    </row>
    <row r="240" spans="1:18" x14ac:dyDescent="0.25">
      <c r="A240" s="56"/>
      <c r="B240" s="51"/>
      <c r="C240" s="52"/>
      <c r="D240" s="53"/>
      <c r="E240" s="72"/>
      <c r="F240" s="59"/>
      <c r="G240" s="59"/>
      <c r="H240" s="59"/>
      <c r="I240" s="59"/>
      <c r="J240" s="59"/>
      <c r="K240" s="59"/>
      <c r="L240" s="59"/>
      <c r="M240" s="59"/>
      <c r="N240" s="71"/>
      <c r="O240" s="53"/>
      <c r="P240" s="59"/>
      <c r="Q240" s="72"/>
      <c r="R240" s="56"/>
    </row>
    <row r="241" spans="1:16" x14ac:dyDescent="0.25">
      <c r="A241" s="54"/>
      <c r="B241" s="51"/>
      <c r="C241" s="52"/>
      <c r="D241" s="53"/>
      <c r="F241" s="59"/>
      <c r="G241" s="59"/>
      <c r="H241" s="59"/>
      <c r="I241" s="59"/>
      <c r="J241" s="59"/>
      <c r="K241" s="59"/>
      <c r="L241" s="59"/>
      <c r="M241" s="59"/>
      <c r="N241" s="71"/>
      <c r="O241" s="53"/>
      <c r="P241" s="59"/>
    </row>
    <row r="242" spans="1:16" x14ac:dyDescent="0.25">
      <c r="A242" s="54"/>
      <c r="B242" s="51"/>
      <c r="C242" s="52"/>
      <c r="D242" s="53"/>
      <c r="F242" s="59"/>
      <c r="G242" s="59"/>
      <c r="H242" s="59"/>
      <c r="I242" s="59"/>
      <c r="J242" s="59"/>
      <c r="K242" s="59"/>
      <c r="L242" s="59"/>
      <c r="M242" s="59"/>
      <c r="N242" s="71"/>
      <c r="O242" s="53"/>
      <c r="P242" s="59"/>
    </row>
    <row r="243" spans="1:16" x14ac:dyDescent="0.25">
      <c r="A243" s="54"/>
      <c r="B243" s="51"/>
      <c r="C243" s="52"/>
      <c r="D243" s="53"/>
      <c r="F243" s="59"/>
      <c r="G243" s="59"/>
      <c r="H243" s="59"/>
      <c r="I243" s="59"/>
      <c r="J243" s="59"/>
      <c r="K243" s="59"/>
      <c r="L243" s="59"/>
      <c r="M243" s="59"/>
      <c r="N243" s="71"/>
      <c r="O243" s="53"/>
      <c r="P243" s="59"/>
    </row>
    <row r="244" spans="1:16" x14ac:dyDescent="0.25">
      <c r="A244" s="54"/>
      <c r="B244" s="51"/>
      <c r="C244" s="52"/>
      <c r="D244" s="53"/>
      <c r="F244" s="59"/>
      <c r="G244" s="59"/>
      <c r="H244" s="59"/>
      <c r="I244" s="59"/>
      <c r="J244" s="59"/>
      <c r="K244" s="59"/>
      <c r="L244" s="59"/>
      <c r="M244" s="59"/>
      <c r="N244" s="71"/>
      <c r="O244" s="53"/>
      <c r="P244" s="59"/>
    </row>
    <row r="245" spans="1:16" x14ac:dyDescent="0.25">
      <c r="A245" s="54"/>
      <c r="B245" s="51"/>
      <c r="C245" s="52"/>
      <c r="D245" s="53"/>
      <c r="F245" s="59"/>
      <c r="G245" s="59"/>
      <c r="H245" s="59"/>
      <c r="I245" s="59"/>
      <c r="J245" s="59"/>
      <c r="K245" s="59"/>
      <c r="L245" s="59"/>
      <c r="M245" s="59"/>
      <c r="N245" s="71"/>
      <c r="O245" s="53"/>
      <c r="P245" s="59"/>
    </row>
    <row r="246" spans="1:16" x14ac:dyDescent="0.25">
      <c r="A246" s="54"/>
      <c r="B246" s="51"/>
      <c r="C246" s="52"/>
      <c r="D246" s="53"/>
      <c r="F246" s="59"/>
      <c r="G246" s="59"/>
      <c r="H246" s="59"/>
      <c r="I246" s="59"/>
      <c r="J246" s="59"/>
      <c r="K246" s="59"/>
      <c r="L246" s="59"/>
      <c r="M246" s="59"/>
      <c r="N246" s="71"/>
      <c r="O246" s="53"/>
      <c r="P246" s="59"/>
    </row>
    <row r="247" spans="1:16" x14ac:dyDescent="0.25">
      <c r="A247" s="54"/>
      <c r="B247" s="51"/>
      <c r="C247" s="52"/>
      <c r="D247" s="53"/>
      <c r="F247" s="59"/>
      <c r="G247" s="59"/>
      <c r="H247" s="59"/>
      <c r="I247" s="59"/>
      <c r="J247" s="59"/>
      <c r="K247" s="59"/>
      <c r="L247" s="59"/>
      <c r="M247" s="59"/>
      <c r="N247" s="71"/>
      <c r="O247" s="53"/>
      <c r="P247" s="59"/>
    </row>
    <row r="248" spans="1:16" x14ac:dyDescent="0.25">
      <c r="A248" s="54"/>
      <c r="B248" s="51"/>
      <c r="C248" s="52"/>
      <c r="D248" s="53"/>
      <c r="F248" s="53"/>
      <c r="G248" s="53"/>
      <c r="H248" s="53"/>
      <c r="I248" s="59"/>
      <c r="J248" s="59"/>
      <c r="K248" s="59"/>
      <c r="L248" s="59"/>
      <c r="M248" s="59"/>
      <c r="N248" s="71"/>
      <c r="O248" s="53"/>
      <c r="P248" s="59"/>
    </row>
    <row r="249" spans="1:16" x14ac:dyDescent="0.25">
      <c r="A249" s="54"/>
      <c r="B249" s="51"/>
      <c r="C249" s="52"/>
      <c r="D249" s="53"/>
    </row>
    <row r="250" spans="1:16" x14ac:dyDescent="0.25">
      <c r="A250" s="54"/>
      <c r="B250" s="51"/>
      <c r="C250" s="52"/>
      <c r="D250" s="53"/>
    </row>
    <row r="251" spans="1:16" x14ac:dyDescent="0.25">
      <c r="A251" s="54"/>
      <c r="B251" s="51"/>
      <c r="C251" s="52"/>
      <c r="D251" s="53"/>
    </row>
    <row r="252" spans="1:16" x14ac:dyDescent="0.25">
      <c r="A252" s="54"/>
      <c r="B252" s="51"/>
      <c r="C252" s="52"/>
      <c r="D252" s="53"/>
    </row>
    <row r="253" spans="1:16" x14ac:dyDescent="0.25">
      <c r="A253" s="54"/>
      <c r="B253" s="51"/>
      <c r="C253" s="52"/>
      <c r="D253" s="53"/>
    </row>
    <row r="254" spans="1:16" x14ac:dyDescent="0.25">
      <c r="A254" s="54"/>
      <c r="B254" s="51"/>
      <c r="C254" s="52"/>
      <c r="D254" s="53"/>
    </row>
    <row r="255" spans="1:16" x14ac:dyDescent="0.25">
      <c r="A255" s="54"/>
      <c r="B255" s="51"/>
      <c r="C255" s="52"/>
      <c r="D255" s="53"/>
    </row>
    <row r="256" spans="1:16" x14ac:dyDescent="0.25">
      <c r="A256" s="54"/>
      <c r="B256" s="51"/>
      <c r="C256" s="52"/>
      <c r="D256" s="53"/>
    </row>
    <row r="257" spans="1:4" x14ac:dyDescent="0.25">
      <c r="A257" s="54"/>
      <c r="B257" s="51"/>
      <c r="C257" s="52"/>
      <c r="D257" s="53"/>
    </row>
    <row r="258" spans="1:4" x14ac:dyDescent="0.25">
      <c r="A258" s="54"/>
      <c r="B258" s="51"/>
      <c r="C258" s="52"/>
      <c r="D258" s="53"/>
    </row>
    <row r="259" spans="1:4" x14ac:dyDescent="0.25">
      <c r="A259" s="54"/>
      <c r="B259" s="51"/>
      <c r="C259" s="52"/>
      <c r="D259" s="53"/>
    </row>
    <row r="260" spans="1:4" x14ac:dyDescent="0.25">
      <c r="A260" s="54"/>
      <c r="B260" s="51"/>
      <c r="C260" s="52"/>
      <c r="D260" s="53"/>
    </row>
    <row r="261" spans="1:4" x14ac:dyDescent="0.25">
      <c r="A261" s="54"/>
      <c r="B261" s="51"/>
      <c r="C261" s="52"/>
      <c r="D261" s="53"/>
    </row>
    <row r="262" spans="1:4" x14ac:dyDescent="0.25">
      <c r="A262" s="54"/>
      <c r="B262" s="51"/>
      <c r="C262" s="52"/>
      <c r="D262" s="53"/>
    </row>
    <row r="263" spans="1:4" x14ac:dyDescent="0.25">
      <c r="A263" s="54"/>
      <c r="B263" s="51"/>
      <c r="C263" s="52"/>
      <c r="D263" s="53"/>
    </row>
    <row r="264" spans="1:4" x14ac:dyDescent="0.25">
      <c r="A264" s="54"/>
      <c r="B264" s="51"/>
      <c r="C264" s="52"/>
      <c r="D264" s="53"/>
    </row>
  </sheetData>
  <mergeCells count="2">
    <mergeCell ref="A1:E1"/>
    <mergeCell ref="I1:N1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09"/>
  <sheetViews>
    <sheetView workbookViewId="0">
      <selection activeCell="D4" sqref="D4:D6"/>
    </sheetView>
  </sheetViews>
  <sheetFormatPr defaultRowHeight="15" x14ac:dyDescent="0.25"/>
  <cols>
    <col min="2" max="2" width="24.42578125" customWidth="1"/>
    <col min="3" max="3" width="17" customWidth="1"/>
    <col min="9" max="9" width="13" customWidth="1"/>
  </cols>
  <sheetData>
    <row r="1" spans="1:17" x14ac:dyDescent="0.25">
      <c r="A1" s="73" t="s">
        <v>132</v>
      </c>
      <c r="B1" s="75"/>
      <c r="C1" s="75"/>
      <c r="D1" s="75"/>
      <c r="E1" s="75"/>
      <c r="F1" s="150" t="s">
        <v>170</v>
      </c>
      <c r="G1" s="150"/>
      <c r="H1" s="150"/>
      <c r="I1" s="150"/>
      <c r="J1" s="150"/>
      <c r="K1" s="150"/>
      <c r="L1" s="150"/>
      <c r="M1" s="150"/>
      <c r="N1" s="76"/>
      <c r="O1" s="77"/>
      <c r="P1" s="77"/>
      <c r="Q1" s="78"/>
    </row>
    <row r="2" spans="1:17" x14ac:dyDescent="0.25">
      <c r="A2" s="75"/>
      <c r="B2" s="79"/>
      <c r="C2" s="75"/>
      <c r="D2" s="75"/>
      <c r="E2" s="149" t="s">
        <v>133</v>
      </c>
      <c r="F2" s="149"/>
      <c r="G2" s="75"/>
      <c r="H2" s="75"/>
      <c r="I2" s="75"/>
      <c r="J2" s="75"/>
      <c r="K2" s="75"/>
      <c r="L2" s="75"/>
      <c r="M2" s="80"/>
      <c r="N2" s="81"/>
      <c r="O2" s="75"/>
      <c r="P2" s="75"/>
      <c r="Q2" s="79"/>
    </row>
    <row r="3" spans="1:17" ht="24" x14ac:dyDescent="0.25">
      <c r="A3" s="82" t="s">
        <v>119</v>
      </c>
      <c r="B3" s="83" t="s">
        <v>134</v>
      </c>
      <c r="C3" s="82" t="s">
        <v>135</v>
      </c>
      <c r="D3" s="82" t="s">
        <v>136</v>
      </c>
      <c r="E3" s="82" t="s">
        <v>137</v>
      </c>
      <c r="F3" s="82" t="s">
        <v>138</v>
      </c>
      <c r="G3" s="82" t="s">
        <v>116</v>
      </c>
      <c r="H3" s="82" t="s">
        <v>369</v>
      </c>
      <c r="I3" s="72" t="s">
        <v>370</v>
      </c>
      <c r="J3" s="82"/>
      <c r="K3" s="82"/>
      <c r="L3" s="82"/>
      <c r="M3" s="92"/>
      <c r="N3" s="82"/>
    </row>
    <row r="4" spans="1:17" x14ac:dyDescent="0.25">
      <c r="A4" s="106"/>
      <c r="D4" s="72">
        <v>18739.599999999999</v>
      </c>
      <c r="E4" s="72">
        <v>1703.6</v>
      </c>
      <c r="F4" s="72" t="s">
        <v>251</v>
      </c>
      <c r="G4" s="72" t="s">
        <v>251</v>
      </c>
      <c r="H4" s="72">
        <v>16510</v>
      </c>
      <c r="J4" s="72">
        <f>SUM(J7:J208)</f>
        <v>0</v>
      </c>
      <c r="K4" s="72">
        <f>SUM(K7:K208)</f>
        <v>0</v>
      </c>
      <c r="L4" s="72">
        <f>SUM(L7:L208)</f>
        <v>0</v>
      </c>
      <c r="M4" s="72">
        <f>SUM(M7:M208)</f>
        <v>0</v>
      </c>
      <c r="N4" s="72">
        <f>SUM(N7:N208)</f>
        <v>0</v>
      </c>
      <c r="O4" s="72" t="s">
        <v>251</v>
      </c>
      <c r="P4" s="72">
        <f>SUM(E4:O4)</f>
        <v>18213.599999999999</v>
      </c>
    </row>
    <row r="5" spans="1:17" x14ac:dyDescent="0.25">
      <c r="A5" s="106"/>
      <c r="D5" s="72">
        <v>7443.6</v>
      </c>
      <c r="E5" s="72">
        <v>677.6</v>
      </c>
      <c r="F5" s="72"/>
      <c r="G5" s="72" t="s">
        <v>251</v>
      </c>
      <c r="H5" s="72"/>
      <c r="J5" s="72"/>
      <c r="K5" s="72"/>
      <c r="L5" s="72"/>
      <c r="M5" s="72"/>
      <c r="N5" s="72"/>
      <c r="O5" s="72"/>
      <c r="P5" s="72">
        <f>SUM(E5:O5)</f>
        <v>677.6</v>
      </c>
    </row>
    <row r="6" spans="1:17" x14ac:dyDescent="0.25">
      <c r="A6" s="106"/>
      <c r="D6" s="72">
        <f>SUM(D4:D5)</f>
        <v>26183.199999999997</v>
      </c>
      <c r="E6" s="72"/>
      <c r="F6" s="72"/>
      <c r="G6" s="72"/>
      <c r="H6" s="72"/>
      <c r="J6" s="72"/>
      <c r="K6" s="72"/>
      <c r="L6" s="72"/>
      <c r="M6" s="72"/>
      <c r="N6" s="72"/>
      <c r="O6" s="72"/>
      <c r="P6" s="72"/>
    </row>
    <row r="7" spans="1:17" x14ac:dyDescent="0.25">
      <c r="A7" s="84">
        <v>44397</v>
      </c>
      <c r="B7" s="77" t="s">
        <v>225</v>
      </c>
      <c r="C7" s="85"/>
      <c r="D7" s="72">
        <f t="shared" ref="D7:D38" si="0">SUM(E7:N7)</f>
        <v>0</v>
      </c>
      <c r="E7" s="87"/>
      <c r="F7" s="88"/>
      <c r="G7" s="88" t="s">
        <v>251</v>
      </c>
      <c r="H7" s="88"/>
      <c r="I7" s="88"/>
      <c r="J7" s="88"/>
      <c r="K7" s="88"/>
      <c r="L7" s="88"/>
      <c r="M7" s="88"/>
      <c r="N7" s="89"/>
      <c r="O7" s="90"/>
    </row>
    <row r="8" spans="1:17" x14ac:dyDescent="0.25">
      <c r="A8" s="84">
        <v>44494</v>
      </c>
      <c r="B8" s="78" t="s">
        <v>321</v>
      </c>
      <c r="C8" s="85"/>
      <c r="D8" s="72">
        <v>3000</v>
      </c>
      <c r="E8" s="88"/>
      <c r="F8" s="88"/>
      <c r="G8" s="88"/>
      <c r="H8" s="88">
        <v>3000</v>
      </c>
      <c r="I8" s="88"/>
      <c r="J8" s="88"/>
      <c r="K8" s="88"/>
      <c r="L8" s="88"/>
      <c r="M8" s="88"/>
      <c r="N8" s="88"/>
      <c r="O8" s="90"/>
    </row>
    <row r="9" spans="1:17" x14ac:dyDescent="0.25">
      <c r="A9" s="84">
        <v>44501</v>
      </c>
      <c r="B9" s="78" t="s">
        <v>321</v>
      </c>
      <c r="C9" s="85"/>
      <c r="D9" s="72">
        <v>1000</v>
      </c>
      <c r="E9" s="88"/>
      <c r="F9" s="88"/>
      <c r="G9" s="88"/>
      <c r="H9" s="88">
        <v>1000</v>
      </c>
      <c r="I9" s="88"/>
      <c r="J9" s="88"/>
      <c r="K9" s="88"/>
      <c r="L9" s="88"/>
      <c r="M9" s="88"/>
      <c r="N9" s="89"/>
      <c r="O9" s="88"/>
    </row>
    <row r="10" spans="1:17" x14ac:dyDescent="0.25">
      <c r="A10" s="84">
        <v>44528</v>
      </c>
      <c r="B10" s="78" t="s">
        <v>321</v>
      </c>
      <c r="C10" s="85"/>
      <c r="D10" s="72">
        <v>5000</v>
      </c>
      <c r="E10" s="88"/>
      <c r="F10" s="88"/>
      <c r="G10" s="88"/>
      <c r="H10" s="88">
        <v>5000</v>
      </c>
      <c r="I10" s="88"/>
      <c r="J10" s="88"/>
      <c r="K10" s="88"/>
      <c r="L10" s="88"/>
      <c r="M10" s="88"/>
      <c r="N10" s="89"/>
      <c r="O10" s="88"/>
    </row>
    <row r="11" spans="1:17" x14ac:dyDescent="0.25">
      <c r="A11" s="84">
        <v>44529</v>
      </c>
      <c r="B11" s="78" t="s">
        <v>321</v>
      </c>
      <c r="C11" s="85"/>
      <c r="D11" s="72">
        <v>5000</v>
      </c>
      <c r="E11" s="88"/>
      <c r="F11" s="88"/>
      <c r="G11" s="88"/>
      <c r="H11" s="88">
        <v>5000</v>
      </c>
      <c r="I11" s="88"/>
      <c r="J11" s="88"/>
      <c r="K11" s="88"/>
      <c r="L11" s="88"/>
      <c r="M11" s="88"/>
      <c r="N11" s="89"/>
      <c r="O11" s="88"/>
    </row>
    <row r="12" spans="1:17" x14ac:dyDescent="0.25">
      <c r="A12" s="84">
        <v>44530</v>
      </c>
      <c r="B12" s="78" t="s">
        <v>321</v>
      </c>
      <c r="C12" s="85"/>
      <c r="D12" s="72">
        <v>2510</v>
      </c>
      <c r="E12" s="88"/>
      <c r="F12" s="88"/>
      <c r="G12" s="88"/>
      <c r="H12" s="88">
        <v>2510</v>
      </c>
      <c r="I12" s="88"/>
      <c r="J12" s="88"/>
      <c r="K12" s="88"/>
      <c r="L12" s="88"/>
      <c r="M12" s="88"/>
      <c r="N12" s="89"/>
      <c r="O12" s="88"/>
    </row>
    <row r="13" spans="1:17" x14ac:dyDescent="0.25">
      <c r="A13" s="84">
        <v>44530</v>
      </c>
      <c r="B13" s="78" t="s">
        <v>371</v>
      </c>
      <c r="C13" s="85"/>
      <c r="D13" s="72">
        <v>175</v>
      </c>
      <c r="E13" s="88"/>
      <c r="F13" s="88"/>
      <c r="G13" s="88"/>
      <c r="H13" s="88">
        <v>175</v>
      </c>
      <c r="I13" s="88"/>
      <c r="J13" s="88"/>
      <c r="K13" s="88"/>
      <c r="L13" s="88"/>
      <c r="M13" s="88"/>
      <c r="N13" s="89"/>
      <c r="O13" s="88"/>
    </row>
    <row r="14" spans="1:17" x14ac:dyDescent="0.25">
      <c r="A14" s="84"/>
      <c r="B14" s="78"/>
      <c r="C14" s="85"/>
      <c r="D14" s="72">
        <f t="shared" si="0"/>
        <v>16685</v>
      </c>
      <c r="E14" s="88"/>
      <c r="F14" s="88"/>
      <c r="G14" s="88"/>
      <c r="H14" s="88">
        <f>SUM(H8:H13)</f>
        <v>16685</v>
      </c>
      <c r="I14" s="88"/>
      <c r="J14" s="88"/>
      <c r="K14" s="88"/>
      <c r="L14" s="88"/>
      <c r="M14" s="88"/>
      <c r="N14" s="89"/>
      <c r="O14" s="88"/>
    </row>
    <row r="15" spans="1:17" x14ac:dyDescent="0.25">
      <c r="A15" s="84"/>
      <c r="B15" s="78"/>
      <c r="C15" s="85"/>
      <c r="D15" s="72">
        <f t="shared" si="0"/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88"/>
    </row>
    <row r="16" spans="1:17" x14ac:dyDescent="0.25">
      <c r="A16" s="84"/>
      <c r="B16" s="78"/>
      <c r="C16" s="85"/>
      <c r="D16" s="72">
        <f t="shared" si="0"/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9"/>
      <c r="O16" s="88"/>
    </row>
    <row r="17" spans="1:15" x14ac:dyDescent="0.25">
      <c r="A17" s="84"/>
      <c r="B17" s="78"/>
      <c r="C17" s="85"/>
      <c r="D17" s="72">
        <f t="shared" si="0"/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9"/>
      <c r="O17" s="88"/>
    </row>
    <row r="18" spans="1:15" x14ac:dyDescent="0.25">
      <c r="A18" s="84"/>
      <c r="B18" s="78"/>
      <c r="C18" s="85"/>
      <c r="D18" s="72">
        <f t="shared" si="0"/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88"/>
    </row>
    <row r="19" spans="1:15" x14ac:dyDescent="0.25">
      <c r="A19" s="84"/>
      <c r="B19" s="78"/>
      <c r="C19" s="85"/>
      <c r="D19" s="72">
        <f t="shared" si="0"/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9"/>
      <c r="O19" s="88"/>
    </row>
    <row r="20" spans="1:15" x14ac:dyDescent="0.25">
      <c r="A20" s="84"/>
      <c r="B20" s="78"/>
      <c r="C20" s="85"/>
      <c r="D20" s="72">
        <f t="shared" si="0"/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9"/>
      <c r="O20" s="88"/>
    </row>
    <row r="21" spans="1:15" x14ac:dyDescent="0.25">
      <c r="A21" s="84"/>
      <c r="B21" s="78"/>
      <c r="C21" s="85"/>
      <c r="D21" s="72">
        <f t="shared" si="0"/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9"/>
      <c r="O21" s="88"/>
    </row>
    <row r="22" spans="1:15" x14ac:dyDescent="0.25">
      <c r="A22" s="84"/>
      <c r="B22" s="78"/>
      <c r="C22" s="85"/>
      <c r="D22" s="72">
        <f t="shared" si="0"/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88"/>
    </row>
    <row r="23" spans="1:15" x14ac:dyDescent="0.25">
      <c r="A23" s="84"/>
      <c r="B23" s="78"/>
      <c r="C23" s="85"/>
      <c r="D23" s="72">
        <f t="shared" si="0"/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88"/>
    </row>
    <row r="24" spans="1:15" x14ac:dyDescent="0.25">
      <c r="A24" s="77"/>
      <c r="B24" s="78"/>
      <c r="C24" s="85"/>
      <c r="D24" s="72">
        <f t="shared" si="0"/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88"/>
    </row>
    <row r="25" spans="1:15" x14ac:dyDescent="0.25">
      <c r="A25" s="84"/>
      <c r="B25" s="78"/>
      <c r="C25" s="85"/>
      <c r="D25" s="72">
        <f t="shared" si="0"/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88"/>
    </row>
    <row r="26" spans="1:15" x14ac:dyDescent="0.25">
      <c r="A26" s="84"/>
      <c r="B26" s="78"/>
      <c r="C26" s="85"/>
      <c r="D26" s="72">
        <f t="shared" si="0"/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9"/>
      <c r="O26" s="88"/>
    </row>
    <row r="27" spans="1:15" x14ac:dyDescent="0.25">
      <c r="A27" s="84"/>
      <c r="B27" s="78"/>
      <c r="C27" s="85"/>
      <c r="D27" s="72">
        <f t="shared" si="0"/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9"/>
      <c r="O27" s="88"/>
    </row>
    <row r="28" spans="1:15" x14ac:dyDescent="0.25">
      <c r="A28" s="84"/>
      <c r="B28" s="78"/>
      <c r="C28" s="85"/>
      <c r="D28" s="72">
        <f t="shared" si="0"/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9"/>
      <c r="O28" s="88"/>
    </row>
    <row r="29" spans="1:15" x14ac:dyDescent="0.25">
      <c r="A29" s="84"/>
      <c r="B29" s="78"/>
      <c r="C29" s="85"/>
      <c r="D29" s="72">
        <f t="shared" si="0"/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9"/>
      <c r="O29" s="88"/>
    </row>
    <row r="30" spans="1:15" x14ac:dyDescent="0.25">
      <c r="A30" s="84"/>
      <c r="B30" s="78"/>
      <c r="C30" s="85"/>
      <c r="D30" s="72">
        <f t="shared" si="0"/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9"/>
      <c r="O30" s="88"/>
    </row>
    <row r="31" spans="1:15" x14ac:dyDescent="0.25">
      <c r="A31" s="84"/>
      <c r="B31" s="78"/>
      <c r="C31" s="85"/>
      <c r="D31" s="72">
        <f t="shared" si="0"/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9"/>
      <c r="O31" s="88"/>
    </row>
    <row r="32" spans="1:15" x14ac:dyDescent="0.25">
      <c r="A32" s="84"/>
      <c r="B32" s="78"/>
      <c r="C32" s="85"/>
      <c r="D32" s="72">
        <f t="shared" si="0"/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9"/>
      <c r="O32" s="88"/>
    </row>
    <row r="33" spans="1:15" x14ac:dyDescent="0.25">
      <c r="A33" s="84"/>
      <c r="B33" s="78"/>
      <c r="C33" s="85"/>
      <c r="D33" s="72">
        <f t="shared" si="0"/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9"/>
      <c r="O33" s="88"/>
    </row>
    <row r="34" spans="1:15" x14ac:dyDescent="0.25">
      <c r="A34" s="84"/>
      <c r="B34" s="78"/>
      <c r="C34" s="85"/>
      <c r="D34" s="72">
        <f t="shared" si="0"/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9"/>
      <c r="O34" s="88"/>
    </row>
    <row r="35" spans="1:15" x14ac:dyDescent="0.25">
      <c r="A35" s="84"/>
      <c r="B35" s="78"/>
      <c r="C35" s="85"/>
      <c r="D35" s="72">
        <f t="shared" si="0"/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9"/>
      <c r="O35" s="88"/>
    </row>
    <row r="36" spans="1:15" x14ac:dyDescent="0.25">
      <c r="A36" s="84"/>
      <c r="B36" s="78"/>
      <c r="C36" s="85"/>
      <c r="D36" s="72">
        <f t="shared" si="0"/>
        <v>0</v>
      </c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88"/>
    </row>
    <row r="37" spans="1:15" x14ac:dyDescent="0.25">
      <c r="A37" s="84"/>
      <c r="B37" s="78"/>
      <c r="C37" s="85"/>
      <c r="D37" s="72">
        <f t="shared" si="0"/>
        <v>0</v>
      </c>
      <c r="E37" s="88"/>
      <c r="F37" s="88"/>
      <c r="G37" s="88"/>
      <c r="H37" s="88"/>
      <c r="I37" s="88"/>
      <c r="J37" s="88"/>
      <c r="K37" s="88"/>
      <c r="L37" s="88"/>
      <c r="M37" s="88"/>
      <c r="N37" s="89"/>
      <c r="O37" s="88"/>
    </row>
    <row r="38" spans="1:15" x14ac:dyDescent="0.25">
      <c r="A38" s="84"/>
      <c r="B38" s="78"/>
      <c r="C38" s="85"/>
      <c r="D38" s="72">
        <f t="shared" si="0"/>
        <v>0</v>
      </c>
      <c r="E38" s="88"/>
      <c r="F38" s="88"/>
      <c r="G38" s="88"/>
      <c r="H38" s="88"/>
      <c r="I38" s="88"/>
      <c r="J38" s="88"/>
      <c r="K38" s="88"/>
      <c r="L38" s="88"/>
      <c r="M38" s="88"/>
      <c r="N38" s="89"/>
      <c r="O38" s="88"/>
    </row>
    <row r="39" spans="1:15" x14ac:dyDescent="0.25">
      <c r="A39" s="84"/>
      <c r="B39" s="78"/>
      <c r="C39" s="85"/>
      <c r="D39" s="72">
        <f t="shared" ref="D39:D70" si="1">SUM(E39:N39)</f>
        <v>0</v>
      </c>
      <c r="E39" s="88"/>
      <c r="F39" s="88"/>
      <c r="G39" s="88"/>
      <c r="H39" s="88"/>
      <c r="I39" s="88"/>
      <c r="J39" s="88"/>
      <c r="K39" s="88"/>
      <c r="L39" s="88"/>
      <c r="M39" s="88"/>
      <c r="N39" s="89"/>
      <c r="O39" s="88"/>
    </row>
    <row r="40" spans="1:15" x14ac:dyDescent="0.25">
      <c r="A40" s="77"/>
      <c r="B40" s="78"/>
      <c r="C40" s="85"/>
      <c r="D40" s="72">
        <f t="shared" si="1"/>
        <v>0</v>
      </c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88"/>
    </row>
    <row r="41" spans="1:15" x14ac:dyDescent="0.25">
      <c r="A41" s="84"/>
      <c r="B41" s="78"/>
      <c r="C41" s="85"/>
      <c r="D41" s="72">
        <f t="shared" si="1"/>
        <v>0</v>
      </c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88"/>
    </row>
    <row r="42" spans="1:15" x14ac:dyDescent="0.25">
      <c r="A42" s="84"/>
      <c r="B42" s="78"/>
      <c r="C42" s="85"/>
      <c r="D42" s="72">
        <f t="shared" si="1"/>
        <v>0</v>
      </c>
      <c r="E42" s="88"/>
      <c r="F42" s="88"/>
      <c r="G42" s="88"/>
      <c r="H42" s="88"/>
      <c r="I42" s="88"/>
      <c r="J42" s="88"/>
      <c r="K42" s="88"/>
      <c r="L42" s="88"/>
      <c r="M42" s="88"/>
      <c r="N42" s="89"/>
      <c r="O42" s="88"/>
    </row>
    <row r="43" spans="1:15" x14ac:dyDescent="0.25">
      <c r="A43" s="84"/>
      <c r="B43" s="78"/>
      <c r="C43" s="85"/>
      <c r="D43" s="72">
        <f t="shared" si="1"/>
        <v>0</v>
      </c>
      <c r="E43" s="88"/>
      <c r="F43" s="88"/>
      <c r="G43" s="88"/>
      <c r="H43" s="88"/>
      <c r="I43" s="88"/>
      <c r="J43" s="88"/>
      <c r="K43" s="88"/>
      <c r="L43" s="88"/>
      <c r="M43" s="88"/>
      <c r="N43" s="89"/>
      <c r="O43" s="88"/>
    </row>
    <row r="44" spans="1:15" x14ac:dyDescent="0.25">
      <c r="A44" s="84"/>
      <c r="B44" s="78"/>
      <c r="C44" s="85"/>
      <c r="D44" s="72">
        <f t="shared" si="1"/>
        <v>0</v>
      </c>
      <c r="E44" s="88"/>
      <c r="F44" s="88"/>
      <c r="G44" s="88"/>
      <c r="H44" s="88"/>
      <c r="I44" s="88"/>
      <c r="J44" s="88"/>
      <c r="K44" s="88"/>
      <c r="L44" s="88"/>
      <c r="M44" s="88"/>
      <c r="N44" s="89"/>
      <c r="O44" s="88"/>
    </row>
    <row r="45" spans="1:15" x14ac:dyDescent="0.25">
      <c r="A45" s="84"/>
      <c r="B45" s="78"/>
      <c r="C45" s="85"/>
      <c r="D45" s="72">
        <f t="shared" si="1"/>
        <v>0</v>
      </c>
      <c r="E45" s="88"/>
      <c r="F45" s="88"/>
      <c r="G45" s="88"/>
      <c r="H45" s="88"/>
      <c r="I45" s="88"/>
      <c r="J45" s="88"/>
      <c r="K45" s="88"/>
      <c r="L45" s="88"/>
      <c r="M45" s="88"/>
      <c r="N45" s="89"/>
      <c r="O45" s="88"/>
    </row>
    <row r="46" spans="1:15" x14ac:dyDescent="0.25">
      <c r="A46" s="84"/>
      <c r="B46" s="78"/>
      <c r="C46" s="85"/>
      <c r="D46" s="72">
        <f t="shared" si="1"/>
        <v>0</v>
      </c>
      <c r="E46" s="88"/>
      <c r="F46" s="88"/>
      <c r="G46" s="88"/>
      <c r="H46" s="88"/>
      <c r="I46" s="88"/>
      <c r="J46" s="88"/>
      <c r="K46" s="88"/>
      <c r="L46" s="88"/>
      <c r="M46" s="88"/>
      <c r="N46" s="89"/>
      <c r="O46" s="88"/>
    </row>
    <row r="47" spans="1:15" x14ac:dyDescent="0.25">
      <c r="A47" s="84"/>
      <c r="B47" s="78"/>
      <c r="C47" s="85"/>
      <c r="D47" s="72">
        <f t="shared" si="1"/>
        <v>0</v>
      </c>
      <c r="E47" s="88"/>
      <c r="F47" s="88"/>
      <c r="G47" s="88"/>
      <c r="H47" s="88"/>
      <c r="I47" s="88"/>
      <c r="J47" s="88"/>
      <c r="K47" s="88"/>
      <c r="L47" s="88"/>
      <c r="M47" s="88"/>
      <c r="N47" s="89"/>
      <c r="O47" s="88"/>
    </row>
    <row r="48" spans="1:15" x14ac:dyDescent="0.25">
      <c r="A48" s="84"/>
      <c r="B48" s="78"/>
      <c r="C48" s="85"/>
      <c r="D48" s="72">
        <f t="shared" si="1"/>
        <v>0</v>
      </c>
      <c r="E48" s="88"/>
      <c r="F48" s="88"/>
      <c r="G48" s="88"/>
      <c r="H48" s="88"/>
      <c r="I48" s="88"/>
      <c r="J48" s="88"/>
      <c r="K48" s="88"/>
      <c r="L48" s="88"/>
      <c r="M48" s="88"/>
      <c r="N48" s="89"/>
      <c r="O48" s="88"/>
    </row>
    <row r="49" spans="1:15" x14ac:dyDescent="0.25">
      <c r="A49" s="84"/>
      <c r="B49" s="78"/>
      <c r="C49" s="85"/>
      <c r="D49" s="72">
        <f t="shared" si="1"/>
        <v>0</v>
      </c>
      <c r="E49" s="88"/>
      <c r="F49" s="88"/>
      <c r="G49" s="88"/>
      <c r="H49" s="88"/>
      <c r="I49" s="88"/>
      <c r="J49" s="88"/>
      <c r="K49" s="88"/>
      <c r="L49" s="88"/>
      <c r="M49" s="88"/>
      <c r="N49" s="89"/>
      <c r="O49" s="88"/>
    </row>
    <row r="50" spans="1:15" x14ac:dyDescent="0.25">
      <c r="A50" s="84"/>
      <c r="B50" s="78"/>
      <c r="C50" s="85"/>
      <c r="D50" s="72">
        <f t="shared" si="1"/>
        <v>0</v>
      </c>
      <c r="E50" s="88"/>
      <c r="F50" s="88"/>
      <c r="G50" s="88"/>
      <c r="H50" s="88"/>
      <c r="I50" s="88"/>
      <c r="J50" s="88"/>
      <c r="K50" s="88"/>
      <c r="L50" s="88"/>
      <c r="M50" s="88"/>
      <c r="N50" s="89"/>
      <c r="O50" s="88"/>
    </row>
    <row r="51" spans="1:15" x14ac:dyDescent="0.25">
      <c r="A51" s="84"/>
      <c r="B51" s="78"/>
      <c r="C51" s="85"/>
      <c r="D51" s="72">
        <f t="shared" si="1"/>
        <v>0</v>
      </c>
      <c r="E51" s="88"/>
      <c r="F51" s="88"/>
      <c r="G51" s="88"/>
      <c r="H51" s="88"/>
      <c r="I51" s="88"/>
      <c r="J51" s="88"/>
      <c r="K51" s="88"/>
      <c r="L51" s="88"/>
      <c r="M51" s="88"/>
      <c r="N51" s="89"/>
      <c r="O51" s="88"/>
    </row>
    <row r="52" spans="1:15" x14ac:dyDescent="0.25">
      <c r="A52" s="84"/>
      <c r="B52" s="78"/>
      <c r="C52" s="85"/>
      <c r="D52" s="72">
        <f t="shared" si="1"/>
        <v>0</v>
      </c>
      <c r="E52" s="88"/>
      <c r="F52" s="88"/>
      <c r="G52" s="88"/>
      <c r="H52" s="88"/>
      <c r="I52" s="88"/>
      <c r="J52" s="88"/>
      <c r="K52" s="88"/>
      <c r="L52" s="88"/>
      <c r="M52" s="88"/>
      <c r="N52" s="89"/>
      <c r="O52" s="88"/>
    </row>
    <row r="53" spans="1:15" x14ac:dyDescent="0.25">
      <c r="A53" s="84"/>
      <c r="B53" s="78"/>
      <c r="C53" s="85"/>
      <c r="D53" s="72">
        <f t="shared" si="1"/>
        <v>0</v>
      </c>
      <c r="E53" s="88"/>
      <c r="F53" s="88"/>
      <c r="G53" s="88"/>
      <c r="H53" s="88"/>
      <c r="I53" s="88"/>
      <c r="J53" s="88"/>
      <c r="K53" s="88"/>
      <c r="L53" s="88"/>
      <c r="M53" s="88"/>
      <c r="N53" s="89"/>
      <c r="O53" s="88"/>
    </row>
    <row r="54" spans="1:15" x14ac:dyDescent="0.25">
      <c r="A54" s="84"/>
      <c r="B54" s="78"/>
      <c r="C54" s="85"/>
      <c r="D54" s="72">
        <f t="shared" si="1"/>
        <v>0</v>
      </c>
      <c r="E54" s="88"/>
      <c r="F54" s="88"/>
      <c r="G54" s="88"/>
      <c r="H54" s="88"/>
      <c r="I54" s="88"/>
      <c r="J54" s="88"/>
      <c r="K54" s="88"/>
      <c r="L54" s="88"/>
      <c r="M54" s="88"/>
      <c r="N54" s="89"/>
      <c r="O54" s="88"/>
    </row>
    <row r="55" spans="1:15" x14ac:dyDescent="0.25">
      <c r="A55" s="84"/>
      <c r="B55" s="78"/>
      <c r="C55" s="85"/>
      <c r="D55" s="72">
        <f t="shared" si="1"/>
        <v>0</v>
      </c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88"/>
    </row>
    <row r="56" spans="1:15" x14ac:dyDescent="0.25">
      <c r="A56" s="84"/>
      <c r="B56" s="78"/>
      <c r="C56" s="85"/>
      <c r="D56" s="72">
        <f t="shared" si="1"/>
        <v>0</v>
      </c>
      <c r="E56" s="88"/>
      <c r="F56" s="88"/>
      <c r="G56" s="88"/>
      <c r="H56" s="88"/>
      <c r="I56" s="88"/>
      <c r="J56" s="88"/>
      <c r="K56" s="88"/>
      <c r="L56" s="88"/>
      <c r="M56" s="88"/>
      <c r="N56" s="89"/>
      <c r="O56" s="88"/>
    </row>
    <row r="57" spans="1:15" x14ac:dyDescent="0.25">
      <c r="A57" s="84"/>
      <c r="B57" s="78"/>
      <c r="C57" s="85"/>
      <c r="D57" s="72">
        <f t="shared" si="1"/>
        <v>0</v>
      </c>
      <c r="E57" s="88"/>
      <c r="F57" s="88"/>
      <c r="G57" s="88"/>
      <c r="H57" s="88"/>
      <c r="I57" s="88"/>
      <c r="J57" s="88"/>
      <c r="K57" s="88"/>
      <c r="L57" s="88"/>
      <c r="M57" s="88"/>
      <c r="N57" s="89"/>
      <c r="O57" s="88"/>
    </row>
    <row r="58" spans="1:15" x14ac:dyDescent="0.25">
      <c r="A58" s="84"/>
      <c r="B58" s="78"/>
      <c r="C58" s="85"/>
      <c r="D58" s="72">
        <f t="shared" si="1"/>
        <v>0</v>
      </c>
      <c r="E58" s="88"/>
      <c r="F58" s="88"/>
      <c r="G58" s="88"/>
      <c r="H58" s="88"/>
      <c r="I58" s="88"/>
      <c r="J58" s="88"/>
      <c r="K58" s="88"/>
      <c r="L58" s="88"/>
      <c r="M58" s="88"/>
      <c r="N58" s="89"/>
      <c r="O58" s="88"/>
    </row>
    <row r="59" spans="1:15" x14ac:dyDescent="0.25">
      <c r="A59" s="84"/>
      <c r="B59" s="78"/>
      <c r="C59" s="85"/>
      <c r="D59" s="72">
        <f t="shared" si="1"/>
        <v>0</v>
      </c>
      <c r="E59" s="88"/>
      <c r="F59" s="88"/>
      <c r="G59" s="88"/>
      <c r="H59" s="88"/>
      <c r="I59" s="88"/>
      <c r="J59" s="88"/>
      <c r="K59" s="88"/>
      <c r="L59" s="88"/>
      <c r="M59" s="88"/>
      <c r="N59" s="89"/>
      <c r="O59" s="88"/>
    </row>
    <row r="60" spans="1:15" x14ac:dyDescent="0.25">
      <c r="A60" s="77"/>
      <c r="B60" s="78"/>
      <c r="C60" s="85"/>
      <c r="D60" s="72">
        <f t="shared" si="1"/>
        <v>0</v>
      </c>
      <c r="E60" s="88"/>
      <c r="F60" s="88"/>
      <c r="G60" s="88"/>
      <c r="H60" s="88"/>
      <c r="I60" s="88"/>
      <c r="J60" s="88"/>
      <c r="K60" s="88"/>
      <c r="L60" s="88"/>
      <c r="M60" s="88"/>
      <c r="N60" s="89"/>
      <c r="O60" s="88"/>
    </row>
    <row r="61" spans="1:15" x14ac:dyDescent="0.25">
      <c r="A61" s="84"/>
      <c r="B61" s="78"/>
      <c r="C61" s="85"/>
      <c r="D61" s="72">
        <f t="shared" si="1"/>
        <v>0</v>
      </c>
      <c r="E61" s="88"/>
      <c r="F61" s="88"/>
      <c r="G61" s="88"/>
      <c r="H61" s="88"/>
      <c r="I61" s="88"/>
      <c r="J61" s="88"/>
      <c r="K61" s="88"/>
      <c r="L61" s="88"/>
      <c r="M61" s="88"/>
      <c r="N61" s="89"/>
      <c r="O61" s="88"/>
    </row>
    <row r="62" spans="1:15" x14ac:dyDescent="0.25">
      <c r="A62" s="84"/>
      <c r="B62" s="78"/>
      <c r="C62" s="85"/>
      <c r="D62" s="72">
        <f t="shared" si="1"/>
        <v>0</v>
      </c>
      <c r="E62" s="88"/>
      <c r="F62" s="88"/>
      <c r="G62" s="88"/>
      <c r="H62" s="88"/>
      <c r="I62" s="88"/>
      <c r="J62" s="88"/>
      <c r="K62" s="88"/>
      <c r="L62" s="88"/>
      <c r="M62" s="88"/>
      <c r="N62" s="89"/>
      <c r="O62" s="88"/>
    </row>
    <row r="63" spans="1:15" x14ac:dyDescent="0.25">
      <c r="A63" s="84"/>
      <c r="B63" s="78"/>
      <c r="C63" s="85"/>
      <c r="D63" s="72">
        <f t="shared" si="1"/>
        <v>0</v>
      </c>
      <c r="E63" s="88"/>
      <c r="F63" s="88"/>
      <c r="G63" s="88"/>
      <c r="H63" s="88"/>
      <c r="I63" s="88"/>
      <c r="J63" s="88"/>
      <c r="K63" s="88"/>
      <c r="L63" s="88"/>
      <c r="M63" s="88"/>
      <c r="N63" s="89"/>
      <c r="O63" s="88"/>
    </row>
    <row r="64" spans="1:15" x14ac:dyDescent="0.25">
      <c r="A64" s="84"/>
      <c r="B64" s="78"/>
      <c r="C64" s="85"/>
      <c r="D64" s="72">
        <f t="shared" si="1"/>
        <v>0</v>
      </c>
      <c r="E64" s="88"/>
      <c r="F64" s="88"/>
      <c r="G64" s="88"/>
      <c r="H64" s="88"/>
      <c r="I64" s="88"/>
      <c r="J64" s="88"/>
      <c r="K64" s="88"/>
      <c r="L64" s="88"/>
      <c r="M64" s="88"/>
      <c r="N64" s="89"/>
      <c r="O64" s="88"/>
    </row>
    <row r="65" spans="1:15" x14ac:dyDescent="0.25">
      <c r="A65" s="84"/>
      <c r="B65" s="78"/>
      <c r="C65" s="85"/>
      <c r="D65" s="72">
        <f t="shared" si="1"/>
        <v>0</v>
      </c>
      <c r="E65" s="88"/>
      <c r="F65" s="88"/>
      <c r="G65" s="88"/>
      <c r="H65" s="88"/>
      <c r="I65" s="88"/>
      <c r="J65" s="88"/>
      <c r="K65" s="88"/>
      <c r="L65" s="88"/>
      <c r="M65" s="88"/>
      <c r="N65" s="89"/>
      <c r="O65" s="88"/>
    </row>
    <row r="66" spans="1:15" x14ac:dyDescent="0.25">
      <c r="A66" s="84"/>
      <c r="B66" s="78"/>
      <c r="C66" s="85"/>
      <c r="D66" s="72">
        <f t="shared" si="1"/>
        <v>0</v>
      </c>
      <c r="E66" s="88"/>
      <c r="F66" s="88"/>
      <c r="G66" s="88"/>
      <c r="H66" s="88"/>
      <c r="I66" s="88"/>
      <c r="J66" s="88"/>
      <c r="K66" s="88"/>
      <c r="L66" s="88"/>
      <c r="M66" s="88"/>
      <c r="N66" s="89"/>
      <c r="O66" s="88"/>
    </row>
    <row r="67" spans="1:15" x14ac:dyDescent="0.25">
      <c r="A67" s="84"/>
      <c r="B67" s="78"/>
      <c r="C67" s="85"/>
      <c r="D67" s="72">
        <f t="shared" si="1"/>
        <v>0</v>
      </c>
      <c r="E67" s="88"/>
      <c r="F67" s="88"/>
      <c r="G67" s="88"/>
      <c r="H67" s="88"/>
      <c r="I67" s="88"/>
      <c r="J67" s="88"/>
      <c r="K67" s="88"/>
      <c r="L67" s="88"/>
      <c r="M67" s="88"/>
      <c r="N67" s="89"/>
      <c r="O67" s="88"/>
    </row>
    <row r="68" spans="1:15" x14ac:dyDescent="0.25">
      <c r="A68" s="84"/>
      <c r="B68" s="78"/>
      <c r="C68" s="85"/>
      <c r="D68" s="72">
        <f t="shared" si="1"/>
        <v>0</v>
      </c>
      <c r="E68" s="88"/>
      <c r="F68" s="88"/>
      <c r="G68" s="88"/>
      <c r="H68" s="88"/>
      <c r="I68" s="88"/>
      <c r="J68" s="88"/>
      <c r="K68" s="88"/>
      <c r="L68" s="88"/>
      <c r="M68" s="88"/>
      <c r="N68" s="89"/>
      <c r="O68" s="88"/>
    </row>
    <row r="69" spans="1:15" x14ac:dyDescent="0.25">
      <c r="A69" s="84"/>
      <c r="B69" s="78"/>
      <c r="C69" s="85"/>
      <c r="D69" s="72">
        <f t="shared" si="1"/>
        <v>0</v>
      </c>
      <c r="E69" s="88"/>
      <c r="F69" s="88"/>
      <c r="G69" s="88"/>
      <c r="H69" s="88"/>
      <c r="I69" s="88"/>
      <c r="J69" s="88"/>
      <c r="K69" s="88"/>
      <c r="L69" s="88"/>
      <c r="M69" s="88"/>
      <c r="N69" s="89"/>
      <c r="O69" s="88"/>
    </row>
    <row r="70" spans="1:15" x14ac:dyDescent="0.25">
      <c r="A70" s="84"/>
      <c r="B70" s="78"/>
      <c r="C70" s="85"/>
      <c r="D70" s="72">
        <f t="shared" si="1"/>
        <v>0</v>
      </c>
      <c r="E70" s="88"/>
      <c r="F70" s="88"/>
      <c r="G70" s="88"/>
      <c r="H70" s="88"/>
      <c r="I70" s="88"/>
      <c r="J70" s="88"/>
      <c r="K70" s="88"/>
      <c r="L70" s="88"/>
      <c r="M70" s="88"/>
      <c r="N70" s="89"/>
      <c r="O70" s="88"/>
    </row>
    <row r="71" spans="1:15" x14ac:dyDescent="0.25">
      <c r="A71" s="84"/>
      <c r="B71" s="78"/>
      <c r="C71" s="85"/>
      <c r="D71" s="72">
        <f t="shared" ref="D71:D102" si="2">SUM(E71:N71)</f>
        <v>0</v>
      </c>
      <c r="E71" s="88"/>
      <c r="F71" s="88"/>
      <c r="G71" s="88"/>
      <c r="H71" s="88"/>
      <c r="I71" s="88"/>
      <c r="J71" s="88"/>
      <c r="K71" s="88"/>
      <c r="L71" s="88"/>
      <c r="M71" s="88"/>
      <c r="N71" s="89"/>
      <c r="O71" s="88"/>
    </row>
    <row r="72" spans="1:15" x14ac:dyDescent="0.25">
      <c r="A72" s="84"/>
      <c r="B72" s="78"/>
      <c r="C72" s="85"/>
      <c r="D72" s="72">
        <f t="shared" si="2"/>
        <v>0</v>
      </c>
      <c r="E72" s="88"/>
      <c r="F72" s="88"/>
      <c r="G72" s="88"/>
      <c r="H72" s="88"/>
      <c r="I72" s="88"/>
      <c r="J72" s="88"/>
      <c r="K72" s="88"/>
      <c r="L72" s="88"/>
      <c r="M72" s="88"/>
      <c r="N72" s="89"/>
      <c r="O72" s="88"/>
    </row>
    <row r="73" spans="1:15" x14ac:dyDescent="0.25">
      <c r="A73" s="84"/>
      <c r="B73" s="78"/>
      <c r="C73" s="85"/>
      <c r="D73" s="72">
        <f t="shared" si="2"/>
        <v>0</v>
      </c>
      <c r="E73" s="88"/>
      <c r="F73" s="88"/>
      <c r="G73" s="88"/>
      <c r="H73" s="88"/>
      <c r="I73" s="88"/>
      <c r="J73" s="88"/>
      <c r="K73" s="88"/>
      <c r="L73" s="88"/>
      <c r="M73" s="88"/>
      <c r="N73" s="89"/>
      <c r="O73" s="88"/>
    </row>
    <row r="74" spans="1:15" x14ac:dyDescent="0.25">
      <c r="A74" s="84"/>
      <c r="B74" s="78"/>
      <c r="C74" s="85"/>
      <c r="D74" s="72">
        <f t="shared" si="2"/>
        <v>0</v>
      </c>
      <c r="E74" s="88"/>
      <c r="F74" s="88"/>
      <c r="G74" s="88"/>
      <c r="H74" s="88"/>
      <c r="I74" s="88"/>
      <c r="J74" s="88"/>
      <c r="K74" s="88"/>
      <c r="L74" s="88"/>
      <c r="M74" s="88"/>
      <c r="N74" s="89"/>
      <c r="O74" s="88"/>
    </row>
    <row r="75" spans="1:15" x14ac:dyDescent="0.25">
      <c r="A75" s="84"/>
      <c r="B75" s="78"/>
      <c r="C75" s="85"/>
      <c r="D75" s="72">
        <f t="shared" si="2"/>
        <v>0</v>
      </c>
      <c r="E75" s="88"/>
      <c r="F75" s="88"/>
      <c r="G75" s="88"/>
      <c r="H75" s="88"/>
      <c r="I75" s="88"/>
      <c r="J75" s="88"/>
      <c r="K75" s="88"/>
      <c r="L75" s="88"/>
      <c r="M75" s="88"/>
      <c r="N75" s="89"/>
      <c r="O75" s="88"/>
    </row>
    <row r="76" spans="1:15" x14ac:dyDescent="0.25">
      <c r="A76" s="84"/>
      <c r="B76" s="78"/>
      <c r="C76" s="85"/>
      <c r="D76" s="72">
        <f t="shared" si="2"/>
        <v>0</v>
      </c>
      <c r="E76" s="88"/>
      <c r="F76" s="88"/>
      <c r="G76" s="88"/>
      <c r="H76" s="88"/>
      <c r="I76" s="88"/>
      <c r="J76" s="88"/>
      <c r="K76" s="88"/>
      <c r="L76" s="88"/>
      <c r="M76" s="88"/>
      <c r="N76" s="89"/>
      <c r="O76" s="88"/>
    </row>
    <row r="77" spans="1:15" x14ac:dyDescent="0.25">
      <c r="A77" s="84"/>
      <c r="B77" s="78"/>
      <c r="C77" s="85"/>
      <c r="D77" s="72">
        <f t="shared" si="2"/>
        <v>0</v>
      </c>
      <c r="E77" s="88"/>
      <c r="F77" s="88"/>
      <c r="G77" s="88"/>
      <c r="H77" s="88"/>
      <c r="I77" s="88"/>
      <c r="J77" s="88"/>
      <c r="K77" s="88"/>
      <c r="L77" s="88"/>
      <c r="M77" s="88"/>
      <c r="N77" s="89"/>
      <c r="O77" s="88"/>
    </row>
    <row r="78" spans="1:15" x14ac:dyDescent="0.25">
      <c r="A78" s="84"/>
      <c r="B78" s="78"/>
      <c r="C78" s="85"/>
      <c r="D78" s="72">
        <f t="shared" si="2"/>
        <v>0</v>
      </c>
      <c r="E78" s="88"/>
      <c r="F78" s="88"/>
      <c r="G78" s="88"/>
      <c r="H78" s="88"/>
      <c r="I78" s="88"/>
      <c r="J78" s="88"/>
      <c r="K78" s="88"/>
      <c r="L78" s="88"/>
      <c r="M78" s="88"/>
      <c r="N78" s="89"/>
      <c r="O78" s="88"/>
    </row>
    <row r="79" spans="1:15" x14ac:dyDescent="0.25">
      <c r="A79" s="84"/>
      <c r="B79" s="78"/>
      <c r="C79" s="85"/>
      <c r="D79" s="72">
        <f t="shared" si="2"/>
        <v>0</v>
      </c>
      <c r="E79" s="88"/>
      <c r="F79" s="88"/>
      <c r="G79" s="88"/>
      <c r="H79" s="88"/>
      <c r="I79" s="88"/>
      <c r="J79" s="88"/>
      <c r="K79" s="88"/>
      <c r="L79" s="88"/>
      <c r="M79" s="88"/>
      <c r="N79" s="89"/>
      <c r="O79" s="88"/>
    </row>
    <row r="80" spans="1:15" x14ac:dyDescent="0.25">
      <c r="A80" s="84"/>
      <c r="B80" s="78"/>
      <c r="C80" s="85"/>
      <c r="D80" s="72">
        <f t="shared" si="2"/>
        <v>0</v>
      </c>
      <c r="E80" s="88"/>
      <c r="F80" s="88"/>
      <c r="G80" s="88"/>
      <c r="H80" s="88"/>
      <c r="I80" s="88"/>
      <c r="J80" s="88"/>
      <c r="K80" s="88"/>
      <c r="L80" s="88"/>
      <c r="M80" s="88"/>
      <c r="N80" s="89"/>
      <c r="O80" s="88"/>
    </row>
    <row r="81" spans="1:15" x14ac:dyDescent="0.25">
      <c r="A81" s="84"/>
      <c r="B81" s="78"/>
      <c r="C81" s="85"/>
      <c r="D81" s="72">
        <f t="shared" si="2"/>
        <v>0</v>
      </c>
      <c r="E81" s="88"/>
      <c r="F81" s="88"/>
      <c r="G81" s="88"/>
      <c r="H81" s="88"/>
      <c r="I81" s="88"/>
      <c r="J81" s="88"/>
      <c r="K81" s="88"/>
      <c r="L81" s="88"/>
      <c r="M81" s="88"/>
      <c r="N81" s="89"/>
      <c r="O81" s="88"/>
    </row>
    <row r="82" spans="1:15" x14ac:dyDescent="0.25">
      <c r="A82" s="84"/>
      <c r="B82" s="78"/>
      <c r="C82" s="85"/>
      <c r="D82" s="72">
        <f t="shared" si="2"/>
        <v>0</v>
      </c>
      <c r="E82" s="88"/>
      <c r="F82" s="88"/>
      <c r="G82" s="88"/>
      <c r="H82" s="88"/>
      <c r="I82" s="88"/>
      <c r="J82" s="88"/>
      <c r="K82" s="88"/>
      <c r="L82" s="88"/>
      <c r="M82" s="88"/>
      <c r="N82" s="89"/>
      <c r="O82" s="88"/>
    </row>
    <row r="83" spans="1:15" x14ac:dyDescent="0.25">
      <c r="A83" s="84"/>
      <c r="B83" s="78"/>
      <c r="C83" s="85"/>
      <c r="D83" s="72">
        <f t="shared" si="2"/>
        <v>0</v>
      </c>
      <c r="E83" s="88"/>
      <c r="F83" s="88"/>
      <c r="G83" s="88"/>
      <c r="H83" s="88"/>
      <c r="I83" s="88"/>
      <c r="J83" s="88"/>
      <c r="K83" s="88"/>
      <c r="L83" s="88"/>
      <c r="M83" s="88"/>
      <c r="N83" s="89"/>
      <c r="O83" s="88"/>
    </row>
    <row r="84" spans="1:15" x14ac:dyDescent="0.25">
      <c r="A84" s="84"/>
      <c r="B84" s="78"/>
      <c r="C84" s="85"/>
      <c r="D84" s="72">
        <f t="shared" si="2"/>
        <v>0</v>
      </c>
      <c r="E84" s="88"/>
      <c r="F84" s="88"/>
      <c r="G84" s="88"/>
      <c r="H84" s="88"/>
      <c r="I84" s="88"/>
      <c r="J84" s="88"/>
      <c r="K84" s="88"/>
      <c r="L84" s="88"/>
      <c r="M84" s="88"/>
      <c r="N84" s="89"/>
      <c r="O84" s="88"/>
    </row>
    <row r="85" spans="1:15" x14ac:dyDescent="0.25">
      <c r="A85" s="84"/>
      <c r="B85" s="78"/>
      <c r="C85" s="85"/>
      <c r="D85" s="72">
        <f t="shared" si="2"/>
        <v>0</v>
      </c>
      <c r="E85" s="88"/>
      <c r="F85" s="88"/>
      <c r="G85" s="88"/>
      <c r="H85" s="88"/>
      <c r="I85" s="88"/>
      <c r="J85" s="88"/>
      <c r="K85" s="88"/>
      <c r="L85" s="88"/>
      <c r="M85" s="88"/>
      <c r="N85" s="89"/>
      <c r="O85" s="88"/>
    </row>
    <row r="86" spans="1:15" x14ac:dyDescent="0.25">
      <c r="A86" s="84"/>
      <c r="B86" s="78"/>
      <c r="C86" s="85"/>
      <c r="D86" s="72">
        <f t="shared" si="2"/>
        <v>0</v>
      </c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88"/>
    </row>
    <row r="87" spans="1:15" x14ac:dyDescent="0.25">
      <c r="A87" s="84"/>
      <c r="B87" s="78"/>
      <c r="C87" s="85"/>
      <c r="D87" s="72">
        <f t="shared" si="2"/>
        <v>0</v>
      </c>
      <c r="E87" s="88"/>
      <c r="F87" s="88"/>
      <c r="G87" s="88"/>
      <c r="H87" s="88"/>
      <c r="I87" s="88"/>
      <c r="J87" s="88"/>
      <c r="K87" s="88"/>
      <c r="L87" s="88"/>
      <c r="M87" s="88"/>
      <c r="N87" s="89"/>
      <c r="O87" s="88"/>
    </row>
    <row r="88" spans="1:15" x14ac:dyDescent="0.25">
      <c r="A88" s="84"/>
      <c r="B88" s="78"/>
      <c r="C88" s="85"/>
      <c r="D88" s="72">
        <f t="shared" si="2"/>
        <v>0</v>
      </c>
      <c r="E88" s="88"/>
      <c r="F88" s="88"/>
      <c r="G88" s="88"/>
      <c r="H88" s="88"/>
      <c r="I88" s="88"/>
      <c r="J88" s="88"/>
      <c r="K88" s="88"/>
      <c r="L88" s="88"/>
      <c r="M88" s="88"/>
      <c r="N88" s="89"/>
      <c r="O88" s="88"/>
    </row>
    <row r="89" spans="1:15" x14ac:dyDescent="0.25">
      <c r="A89" s="84"/>
      <c r="B89" s="78"/>
      <c r="C89" s="85"/>
      <c r="D89" s="72">
        <f t="shared" si="2"/>
        <v>0</v>
      </c>
      <c r="E89" s="88"/>
      <c r="F89" s="88"/>
      <c r="G89" s="88"/>
      <c r="H89" s="88"/>
      <c r="I89" s="88"/>
      <c r="J89" s="88"/>
      <c r="K89" s="88"/>
      <c r="L89" s="88"/>
      <c r="M89" s="88"/>
      <c r="N89" s="89"/>
      <c r="O89" s="88"/>
    </row>
    <row r="90" spans="1:15" x14ac:dyDescent="0.25">
      <c r="A90" s="84"/>
      <c r="B90" s="78"/>
      <c r="C90" s="85"/>
      <c r="D90" s="72">
        <f t="shared" si="2"/>
        <v>0</v>
      </c>
      <c r="E90" s="88"/>
      <c r="F90" s="88"/>
      <c r="G90" s="88"/>
      <c r="H90" s="88"/>
      <c r="I90" s="88"/>
      <c r="J90" s="88"/>
      <c r="K90" s="88"/>
      <c r="L90" s="88"/>
      <c r="M90" s="88"/>
      <c r="N90" s="89"/>
      <c r="O90" s="88"/>
    </row>
    <row r="91" spans="1:15" x14ac:dyDescent="0.25">
      <c r="A91" s="84"/>
      <c r="B91" s="78"/>
      <c r="C91" s="85"/>
      <c r="D91" s="72">
        <f t="shared" si="2"/>
        <v>0</v>
      </c>
      <c r="E91" s="88"/>
      <c r="F91" s="88"/>
      <c r="G91" s="88"/>
      <c r="H91" s="88"/>
      <c r="I91" s="88"/>
      <c r="J91" s="88"/>
      <c r="K91" s="88"/>
      <c r="L91" s="88"/>
      <c r="M91" s="88"/>
      <c r="N91" s="89"/>
      <c r="O91" s="88"/>
    </row>
    <row r="92" spans="1:15" x14ac:dyDescent="0.25">
      <c r="A92" s="84"/>
      <c r="B92" s="78"/>
      <c r="C92" s="85"/>
      <c r="D92" s="72">
        <f t="shared" si="2"/>
        <v>0</v>
      </c>
      <c r="E92" s="88"/>
      <c r="F92" s="88"/>
      <c r="G92" s="88"/>
      <c r="H92" s="88"/>
      <c r="I92" s="88"/>
      <c r="J92" s="88"/>
      <c r="K92" s="88"/>
      <c r="L92" s="88"/>
      <c r="M92" s="88"/>
      <c r="N92" s="89"/>
      <c r="O92" s="88"/>
    </row>
    <row r="93" spans="1:15" x14ac:dyDescent="0.25">
      <c r="A93" s="84"/>
      <c r="B93" s="78"/>
      <c r="C93" s="85"/>
      <c r="D93" s="72">
        <f t="shared" si="2"/>
        <v>0</v>
      </c>
      <c r="E93" s="88"/>
      <c r="F93" s="88"/>
      <c r="G93" s="88"/>
      <c r="H93" s="88"/>
      <c r="I93" s="88"/>
      <c r="J93" s="88"/>
      <c r="K93" s="88"/>
      <c r="L93" s="88"/>
      <c r="M93" s="88"/>
      <c r="N93" s="89"/>
      <c r="O93" s="88"/>
    </row>
    <row r="94" spans="1:15" x14ac:dyDescent="0.25">
      <c r="A94" s="84"/>
      <c r="B94" s="78"/>
      <c r="C94" s="85"/>
      <c r="D94" s="72">
        <f t="shared" si="2"/>
        <v>0</v>
      </c>
      <c r="E94" s="88"/>
      <c r="F94" s="88"/>
      <c r="G94" s="88"/>
      <c r="H94" s="88"/>
      <c r="I94" s="88"/>
      <c r="J94" s="88"/>
      <c r="K94" s="88"/>
      <c r="L94" s="88"/>
      <c r="M94" s="88"/>
      <c r="N94" s="89"/>
      <c r="O94" s="88"/>
    </row>
    <row r="95" spans="1:15" x14ac:dyDescent="0.25">
      <c r="A95" s="84"/>
      <c r="B95" s="78"/>
      <c r="C95" s="85"/>
      <c r="D95" s="72">
        <f t="shared" si="2"/>
        <v>0</v>
      </c>
      <c r="E95" s="88"/>
      <c r="F95" s="88"/>
      <c r="G95" s="88"/>
      <c r="H95" s="88"/>
      <c r="I95" s="88"/>
      <c r="J95" s="88"/>
      <c r="K95" s="88"/>
      <c r="L95" s="88"/>
      <c r="M95" s="88"/>
      <c r="N95" s="89"/>
      <c r="O95" s="88"/>
    </row>
    <row r="96" spans="1:15" x14ac:dyDescent="0.25">
      <c r="A96" s="84"/>
      <c r="B96" s="78"/>
      <c r="C96" s="85"/>
      <c r="D96" s="72">
        <f t="shared" si="2"/>
        <v>0</v>
      </c>
      <c r="E96" s="88"/>
      <c r="F96" s="88"/>
      <c r="G96" s="88"/>
      <c r="H96" s="88"/>
      <c r="I96" s="88"/>
      <c r="J96" s="88"/>
      <c r="K96" s="88"/>
      <c r="L96" s="88"/>
      <c r="M96" s="88"/>
      <c r="N96" s="89"/>
      <c r="O96" s="88"/>
    </row>
    <row r="97" spans="1:15" x14ac:dyDescent="0.25">
      <c r="A97" s="84"/>
      <c r="B97" s="78"/>
      <c r="C97" s="85"/>
      <c r="D97" s="72">
        <f t="shared" si="2"/>
        <v>0</v>
      </c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88"/>
    </row>
    <row r="98" spans="1:15" x14ac:dyDescent="0.25">
      <c r="A98" s="84"/>
      <c r="B98" s="78"/>
      <c r="C98" s="85"/>
      <c r="D98" s="72">
        <f t="shared" si="2"/>
        <v>0</v>
      </c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88"/>
    </row>
    <row r="99" spans="1:15" x14ac:dyDescent="0.25">
      <c r="A99" s="84"/>
      <c r="B99" s="78"/>
      <c r="C99" s="85"/>
      <c r="D99" s="72">
        <f t="shared" si="2"/>
        <v>0</v>
      </c>
      <c r="E99" s="88"/>
      <c r="F99" s="88"/>
      <c r="G99" s="88"/>
      <c r="H99" s="88"/>
      <c r="I99" s="88"/>
      <c r="J99" s="88"/>
      <c r="K99" s="88"/>
      <c r="L99" s="88"/>
      <c r="M99" s="88"/>
      <c r="N99" s="89"/>
      <c r="O99" s="88"/>
    </row>
    <row r="100" spans="1:15" x14ac:dyDescent="0.25">
      <c r="A100" s="84"/>
      <c r="B100" s="78"/>
      <c r="C100" s="85"/>
      <c r="D100" s="72">
        <f t="shared" si="2"/>
        <v>0</v>
      </c>
      <c r="E100" s="88"/>
      <c r="F100" s="88"/>
      <c r="G100" s="88"/>
      <c r="H100" s="88"/>
      <c r="I100" s="88"/>
      <c r="J100" s="88"/>
      <c r="K100" s="88"/>
      <c r="L100" s="88"/>
      <c r="M100" s="88"/>
      <c r="N100" s="89"/>
      <c r="O100" s="88"/>
    </row>
    <row r="101" spans="1:15" x14ac:dyDescent="0.25">
      <c r="A101" s="84"/>
      <c r="B101" s="78"/>
      <c r="C101" s="85"/>
      <c r="D101" s="72">
        <f t="shared" si="2"/>
        <v>0</v>
      </c>
      <c r="E101" s="88"/>
      <c r="F101" s="88"/>
      <c r="G101" s="88"/>
      <c r="H101" s="88"/>
      <c r="I101" s="88"/>
      <c r="J101" s="88"/>
      <c r="K101" s="88"/>
      <c r="L101" s="88"/>
      <c r="M101" s="88"/>
      <c r="N101" s="89"/>
      <c r="O101" s="88"/>
    </row>
    <row r="102" spans="1:15" x14ac:dyDescent="0.25">
      <c r="A102" s="84"/>
      <c r="B102" s="78"/>
      <c r="C102" s="85"/>
      <c r="D102" s="72">
        <f t="shared" si="2"/>
        <v>0</v>
      </c>
      <c r="E102" s="88"/>
      <c r="F102" s="88"/>
      <c r="G102" s="88"/>
      <c r="H102" s="88"/>
      <c r="I102" s="88"/>
      <c r="J102" s="88"/>
      <c r="K102" s="88"/>
      <c r="L102" s="88"/>
      <c r="M102" s="88"/>
      <c r="N102" s="89"/>
      <c r="O102" s="88"/>
    </row>
    <row r="103" spans="1:15" x14ac:dyDescent="0.25">
      <c r="A103" s="84"/>
      <c r="B103" s="78"/>
      <c r="C103" s="85"/>
      <c r="D103" s="72">
        <f t="shared" ref="D103:D134" si="3">SUM(E103:N103)</f>
        <v>0</v>
      </c>
      <c r="E103" s="88"/>
      <c r="F103" s="88"/>
      <c r="G103" s="88"/>
      <c r="H103" s="88"/>
      <c r="I103" s="88"/>
      <c r="J103" s="88"/>
      <c r="K103" s="88"/>
      <c r="L103" s="88"/>
      <c r="M103" s="88"/>
      <c r="N103" s="89"/>
      <c r="O103" s="88"/>
    </row>
    <row r="104" spans="1:15" x14ac:dyDescent="0.25">
      <c r="A104" s="84"/>
      <c r="B104" s="78"/>
      <c r="C104" s="85"/>
      <c r="D104" s="72">
        <f t="shared" si="3"/>
        <v>0</v>
      </c>
      <c r="E104" s="88"/>
      <c r="F104" s="88"/>
      <c r="G104" s="88"/>
      <c r="H104" s="88"/>
      <c r="I104" s="88"/>
      <c r="J104" s="88"/>
      <c r="K104" s="88"/>
      <c r="L104" s="88"/>
      <c r="M104" s="88"/>
      <c r="N104" s="89"/>
      <c r="O104" s="88"/>
    </row>
    <row r="105" spans="1:15" x14ac:dyDescent="0.25">
      <c r="A105" s="84"/>
      <c r="B105" s="78"/>
      <c r="C105" s="85"/>
      <c r="D105" s="72">
        <f t="shared" si="3"/>
        <v>0</v>
      </c>
      <c r="E105" s="88"/>
      <c r="F105" s="88"/>
      <c r="G105" s="88"/>
      <c r="H105" s="88"/>
      <c r="I105" s="88"/>
      <c r="J105" s="88"/>
      <c r="K105" s="88"/>
      <c r="L105" s="88"/>
      <c r="M105" s="88"/>
      <c r="N105" s="89"/>
      <c r="O105" s="88"/>
    </row>
    <row r="106" spans="1:15" x14ac:dyDescent="0.25">
      <c r="A106" s="84"/>
      <c r="B106" s="78"/>
      <c r="C106" s="85"/>
      <c r="D106" s="72">
        <f t="shared" si="3"/>
        <v>0</v>
      </c>
      <c r="E106" s="88"/>
      <c r="F106" s="88"/>
      <c r="G106" s="88"/>
      <c r="H106" s="88"/>
      <c r="I106" s="88"/>
      <c r="J106" s="88"/>
      <c r="K106" s="88"/>
      <c r="L106" s="88"/>
      <c r="M106" s="88"/>
      <c r="N106" s="89"/>
      <c r="O106" s="88"/>
    </row>
    <row r="107" spans="1:15" x14ac:dyDescent="0.25">
      <c r="A107" s="84"/>
      <c r="B107" s="78"/>
      <c r="C107" s="85"/>
      <c r="D107" s="72">
        <f t="shared" si="3"/>
        <v>0</v>
      </c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88"/>
    </row>
    <row r="108" spans="1:15" x14ac:dyDescent="0.25">
      <c r="A108" s="84"/>
      <c r="B108" s="78"/>
      <c r="C108" s="85"/>
      <c r="D108" s="72">
        <f t="shared" si="3"/>
        <v>0</v>
      </c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88"/>
    </row>
    <row r="109" spans="1:15" x14ac:dyDescent="0.25">
      <c r="A109" s="84"/>
      <c r="B109" s="78"/>
      <c r="C109" s="85"/>
      <c r="D109" s="72">
        <f t="shared" si="3"/>
        <v>0</v>
      </c>
      <c r="E109" s="88"/>
      <c r="F109" s="88"/>
      <c r="G109" s="88"/>
      <c r="H109" s="88"/>
      <c r="I109" s="88"/>
      <c r="J109" s="88"/>
      <c r="K109" s="88"/>
      <c r="L109" s="88"/>
      <c r="M109" s="88"/>
      <c r="N109" s="89"/>
      <c r="O109" s="88"/>
    </row>
    <row r="110" spans="1:15" x14ac:dyDescent="0.25">
      <c r="A110" s="84"/>
      <c r="B110" s="78"/>
      <c r="C110" s="85"/>
      <c r="D110" s="72">
        <f t="shared" si="3"/>
        <v>0</v>
      </c>
      <c r="E110" s="88"/>
      <c r="F110" s="88"/>
      <c r="G110" s="88"/>
      <c r="H110" s="88"/>
      <c r="I110" s="88"/>
      <c r="J110" s="88"/>
      <c r="K110" s="88"/>
      <c r="L110" s="88"/>
      <c r="M110" s="88"/>
      <c r="N110" s="89"/>
      <c r="O110" s="88"/>
    </row>
    <row r="111" spans="1:15" x14ac:dyDescent="0.25">
      <c r="A111" s="84"/>
      <c r="B111" s="77"/>
      <c r="C111" s="85"/>
      <c r="D111" s="72">
        <f t="shared" si="3"/>
        <v>0</v>
      </c>
      <c r="E111" s="88"/>
      <c r="F111" s="88"/>
      <c r="G111" s="88"/>
      <c r="H111" s="88"/>
      <c r="I111" s="88"/>
      <c r="J111" s="88"/>
      <c r="K111" s="88"/>
      <c r="L111" s="88"/>
      <c r="M111" s="88"/>
      <c r="N111" s="89"/>
      <c r="O111" s="88"/>
    </row>
    <row r="112" spans="1:15" x14ac:dyDescent="0.25">
      <c r="A112" s="84"/>
      <c r="B112" s="78"/>
      <c r="C112" s="85"/>
      <c r="D112" s="72">
        <f t="shared" si="3"/>
        <v>0</v>
      </c>
      <c r="E112" s="88"/>
      <c r="F112" s="88"/>
      <c r="G112" s="88"/>
      <c r="H112" s="88"/>
      <c r="I112" s="88"/>
      <c r="J112" s="88"/>
      <c r="K112" s="88"/>
      <c r="L112" s="88"/>
      <c r="M112" s="88"/>
      <c r="N112" s="89"/>
      <c r="O112" s="88"/>
    </row>
    <row r="113" spans="1:15" x14ac:dyDescent="0.25">
      <c r="A113" s="84"/>
      <c r="B113" s="78"/>
      <c r="C113" s="85"/>
      <c r="D113" s="72">
        <f t="shared" si="3"/>
        <v>0</v>
      </c>
      <c r="E113" s="88"/>
      <c r="F113" s="88"/>
      <c r="G113" s="88"/>
      <c r="H113" s="88"/>
      <c r="I113" s="88"/>
      <c r="J113" s="88"/>
      <c r="K113" s="88"/>
      <c r="L113" s="88"/>
      <c r="M113" s="88"/>
      <c r="N113" s="89"/>
      <c r="O113" s="88"/>
    </row>
    <row r="114" spans="1:15" x14ac:dyDescent="0.25">
      <c r="A114" s="84"/>
      <c r="B114" s="78"/>
      <c r="C114" s="85"/>
      <c r="D114" s="72">
        <f t="shared" si="3"/>
        <v>0</v>
      </c>
      <c r="E114" s="88"/>
      <c r="F114" s="88"/>
      <c r="G114" s="88"/>
      <c r="H114" s="88"/>
      <c r="I114" s="88"/>
      <c r="J114" s="88"/>
      <c r="K114" s="88"/>
      <c r="L114" s="88"/>
      <c r="M114" s="88"/>
      <c r="N114" s="89"/>
      <c r="O114" s="88"/>
    </row>
    <row r="115" spans="1:15" x14ac:dyDescent="0.25">
      <c r="A115" s="77"/>
      <c r="B115" s="78"/>
      <c r="C115" s="85"/>
      <c r="D115" s="72">
        <f t="shared" si="3"/>
        <v>0</v>
      </c>
      <c r="E115" s="88"/>
      <c r="F115" s="88"/>
      <c r="G115" s="88"/>
      <c r="H115" s="88"/>
      <c r="I115" s="88"/>
      <c r="J115" s="88"/>
      <c r="K115" s="88"/>
      <c r="L115" s="88"/>
      <c r="M115" s="88"/>
      <c r="N115" s="89"/>
      <c r="O115" s="88"/>
    </row>
    <row r="116" spans="1:15" x14ac:dyDescent="0.25">
      <c r="A116" s="84"/>
      <c r="B116" s="78"/>
      <c r="C116" s="85"/>
      <c r="D116" s="72">
        <f t="shared" si="3"/>
        <v>0</v>
      </c>
      <c r="E116" s="88"/>
      <c r="F116" s="88"/>
      <c r="G116" s="88"/>
      <c r="H116" s="88"/>
      <c r="I116" s="88"/>
      <c r="J116" s="88"/>
      <c r="K116" s="88"/>
      <c r="L116" s="88"/>
      <c r="M116" s="88"/>
      <c r="N116" s="89"/>
      <c r="O116" s="88"/>
    </row>
    <row r="117" spans="1:15" x14ac:dyDescent="0.25">
      <c r="A117" s="84"/>
      <c r="B117" s="78"/>
      <c r="C117" s="85"/>
      <c r="D117" s="72">
        <f t="shared" si="3"/>
        <v>0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9"/>
      <c r="O117" s="88"/>
    </row>
    <row r="118" spans="1:15" x14ac:dyDescent="0.25">
      <c r="A118" s="84"/>
      <c r="B118" s="78"/>
      <c r="C118" s="85"/>
      <c r="D118" s="72">
        <f t="shared" si="3"/>
        <v>0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9"/>
      <c r="O118" s="88"/>
    </row>
    <row r="119" spans="1:15" x14ac:dyDescent="0.25">
      <c r="A119" s="84"/>
      <c r="B119" s="78"/>
      <c r="C119" s="85"/>
      <c r="D119" s="72">
        <f t="shared" si="3"/>
        <v>0</v>
      </c>
      <c r="E119" s="88"/>
      <c r="F119" s="88"/>
      <c r="G119" s="88"/>
      <c r="H119" s="88"/>
      <c r="I119" s="88"/>
      <c r="J119" s="88"/>
      <c r="K119" s="88"/>
      <c r="L119" s="88"/>
      <c r="M119" s="88"/>
      <c r="N119" s="89"/>
      <c r="O119" s="88"/>
    </row>
    <row r="120" spans="1:15" x14ac:dyDescent="0.25">
      <c r="A120" s="84"/>
      <c r="B120" s="78"/>
      <c r="C120" s="85"/>
      <c r="D120" s="72">
        <f t="shared" si="3"/>
        <v>0</v>
      </c>
      <c r="E120" s="88"/>
      <c r="F120" s="88"/>
      <c r="G120" s="88"/>
      <c r="H120" s="88"/>
      <c r="I120" s="88"/>
      <c r="J120" s="88"/>
      <c r="K120" s="88"/>
      <c r="L120" s="88"/>
      <c r="M120" s="88"/>
      <c r="N120" s="89"/>
      <c r="O120" s="88"/>
    </row>
    <row r="121" spans="1:15" x14ac:dyDescent="0.25">
      <c r="A121" s="84"/>
      <c r="B121" s="78"/>
      <c r="C121" s="85"/>
      <c r="D121" s="72">
        <f t="shared" si="3"/>
        <v>0</v>
      </c>
      <c r="E121" s="88"/>
      <c r="F121" s="88"/>
      <c r="G121" s="88"/>
      <c r="H121" s="88"/>
      <c r="I121" s="88"/>
      <c r="J121" s="88"/>
      <c r="K121" s="88"/>
      <c r="L121" s="88"/>
      <c r="M121" s="88"/>
      <c r="N121" s="89"/>
      <c r="O121" s="88"/>
    </row>
    <row r="122" spans="1:15" x14ac:dyDescent="0.25">
      <c r="A122" s="84"/>
      <c r="B122" s="78"/>
      <c r="C122" s="85"/>
      <c r="D122" s="72">
        <f t="shared" si="3"/>
        <v>0</v>
      </c>
      <c r="E122" s="88"/>
      <c r="F122" s="88"/>
      <c r="G122" s="88"/>
      <c r="H122" s="88"/>
      <c r="I122" s="88"/>
      <c r="J122" s="88"/>
      <c r="K122" s="88"/>
      <c r="L122" s="88"/>
      <c r="M122" s="88"/>
      <c r="N122" s="89"/>
      <c r="O122" s="88"/>
    </row>
    <row r="123" spans="1:15" x14ac:dyDescent="0.25">
      <c r="A123" s="84"/>
      <c r="B123" s="78"/>
      <c r="C123" s="85"/>
      <c r="D123" s="72">
        <f t="shared" si="3"/>
        <v>0</v>
      </c>
      <c r="E123" s="88"/>
      <c r="F123" s="88"/>
      <c r="G123" s="88"/>
      <c r="H123" s="88"/>
      <c r="I123" s="88"/>
      <c r="J123" s="88"/>
      <c r="K123" s="88"/>
      <c r="L123" s="88"/>
      <c r="M123" s="88"/>
      <c r="N123" s="89"/>
      <c r="O123" s="88"/>
    </row>
    <row r="124" spans="1:15" x14ac:dyDescent="0.25">
      <c r="A124" s="84"/>
      <c r="B124" s="78"/>
      <c r="C124" s="85"/>
      <c r="D124" s="72">
        <f t="shared" si="3"/>
        <v>0</v>
      </c>
      <c r="E124" s="88"/>
      <c r="F124" s="88"/>
      <c r="G124" s="88"/>
      <c r="H124" s="88"/>
      <c r="I124" s="88"/>
      <c r="J124" s="88"/>
      <c r="K124" s="88"/>
      <c r="L124" s="88"/>
      <c r="M124" s="88"/>
      <c r="N124" s="89"/>
      <c r="O124" s="88"/>
    </row>
    <row r="125" spans="1:15" x14ac:dyDescent="0.25">
      <c r="A125" s="84"/>
      <c r="B125" s="78"/>
      <c r="C125" s="85"/>
      <c r="D125" s="72">
        <f t="shared" si="3"/>
        <v>0</v>
      </c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88"/>
    </row>
    <row r="126" spans="1:15" x14ac:dyDescent="0.25">
      <c r="A126" s="84"/>
      <c r="B126" s="78"/>
      <c r="C126" s="85"/>
      <c r="D126" s="72">
        <f t="shared" si="3"/>
        <v>0</v>
      </c>
      <c r="E126" s="88"/>
      <c r="F126" s="88"/>
      <c r="G126" s="88"/>
      <c r="H126" s="88"/>
      <c r="I126" s="88"/>
      <c r="J126" s="88"/>
      <c r="K126" s="88"/>
      <c r="L126" s="88"/>
      <c r="M126" s="88"/>
      <c r="N126" s="89"/>
      <c r="O126" s="88"/>
    </row>
    <row r="127" spans="1:15" x14ac:dyDescent="0.25">
      <c r="A127" s="84"/>
      <c r="B127" s="78"/>
      <c r="C127" s="85"/>
      <c r="D127" s="72">
        <f t="shared" si="3"/>
        <v>0</v>
      </c>
      <c r="E127" s="88"/>
      <c r="F127" s="88"/>
      <c r="G127" s="88"/>
      <c r="H127" s="88"/>
      <c r="I127" s="88"/>
      <c r="J127" s="88"/>
      <c r="K127" s="88"/>
      <c r="L127" s="88"/>
      <c r="M127" s="88"/>
      <c r="N127" s="89"/>
      <c r="O127" s="88"/>
    </row>
    <row r="128" spans="1:15" x14ac:dyDescent="0.25">
      <c r="A128" s="84"/>
      <c r="B128" s="78"/>
      <c r="C128" s="85"/>
      <c r="D128" s="72">
        <f t="shared" si="3"/>
        <v>0</v>
      </c>
      <c r="E128" s="88"/>
      <c r="F128" s="88"/>
      <c r="G128" s="88"/>
      <c r="H128" s="88"/>
      <c r="I128" s="88"/>
      <c r="J128" s="88"/>
      <c r="K128" s="88"/>
      <c r="L128" s="88"/>
      <c r="M128" s="88"/>
      <c r="N128" s="89"/>
      <c r="O128" s="88"/>
    </row>
    <row r="129" spans="1:15" x14ac:dyDescent="0.25">
      <c r="A129" s="84"/>
      <c r="B129" s="78"/>
      <c r="C129" s="85"/>
      <c r="D129" s="72">
        <f t="shared" si="3"/>
        <v>0</v>
      </c>
      <c r="E129" s="88"/>
      <c r="F129" s="88"/>
      <c r="G129" s="88"/>
      <c r="H129" s="88"/>
      <c r="I129" s="88"/>
      <c r="J129" s="88"/>
      <c r="K129" s="88"/>
      <c r="L129" s="88"/>
      <c r="M129" s="88"/>
      <c r="N129" s="89"/>
      <c r="O129" s="88"/>
    </row>
    <row r="130" spans="1:15" x14ac:dyDescent="0.25">
      <c r="A130" s="84"/>
      <c r="B130" s="78"/>
      <c r="C130" s="85"/>
      <c r="D130" s="72">
        <f t="shared" si="3"/>
        <v>0</v>
      </c>
      <c r="E130" s="88"/>
      <c r="F130" s="88"/>
      <c r="G130" s="88"/>
      <c r="H130" s="88"/>
      <c r="I130" s="88"/>
      <c r="J130" s="88"/>
      <c r="K130" s="88"/>
      <c r="L130" s="88"/>
      <c r="M130" s="88"/>
      <c r="N130" s="89"/>
      <c r="O130" s="88"/>
    </row>
    <row r="131" spans="1:15" x14ac:dyDescent="0.25">
      <c r="A131" s="84"/>
      <c r="B131" s="78"/>
      <c r="C131" s="85"/>
      <c r="D131" s="72">
        <f t="shared" si="3"/>
        <v>0</v>
      </c>
      <c r="E131" s="88"/>
      <c r="F131" s="88"/>
      <c r="G131" s="88"/>
      <c r="H131" s="88"/>
      <c r="I131" s="88"/>
      <c r="J131" s="88"/>
      <c r="K131" s="88"/>
      <c r="L131" s="88"/>
      <c r="M131" s="88"/>
      <c r="N131" s="89"/>
      <c r="O131" s="88"/>
    </row>
    <row r="132" spans="1:15" x14ac:dyDescent="0.25">
      <c r="A132" s="84"/>
      <c r="B132" s="78"/>
      <c r="C132" s="85"/>
      <c r="D132" s="72">
        <f t="shared" si="3"/>
        <v>0</v>
      </c>
      <c r="E132" s="88"/>
      <c r="F132" s="88"/>
      <c r="G132" s="88"/>
      <c r="H132" s="88"/>
      <c r="I132" s="88"/>
      <c r="J132" s="88"/>
      <c r="K132" s="88"/>
      <c r="L132" s="88"/>
      <c r="M132" s="88"/>
      <c r="N132" s="89"/>
      <c r="O132" s="88"/>
    </row>
    <row r="133" spans="1:15" x14ac:dyDescent="0.25">
      <c r="A133" s="84"/>
      <c r="B133" s="78"/>
      <c r="C133" s="85"/>
      <c r="D133" s="72">
        <f t="shared" si="3"/>
        <v>0</v>
      </c>
      <c r="E133" s="88"/>
      <c r="F133" s="88"/>
      <c r="G133" s="88"/>
      <c r="H133" s="88"/>
      <c r="I133" s="88"/>
      <c r="J133" s="88"/>
      <c r="K133" s="88"/>
      <c r="L133" s="88"/>
      <c r="M133" s="88"/>
      <c r="N133" s="89"/>
      <c r="O133" s="88"/>
    </row>
    <row r="134" spans="1:15" x14ac:dyDescent="0.25">
      <c r="A134" s="84"/>
      <c r="B134" s="78"/>
      <c r="C134" s="85"/>
      <c r="D134" s="72">
        <f t="shared" si="3"/>
        <v>0</v>
      </c>
      <c r="E134" s="88"/>
      <c r="F134" s="88"/>
      <c r="G134" s="88"/>
      <c r="H134" s="88"/>
      <c r="I134" s="88"/>
      <c r="J134" s="88"/>
      <c r="K134" s="88"/>
      <c r="L134" s="88"/>
      <c r="M134" s="88"/>
      <c r="N134" s="89"/>
      <c r="O134" s="88"/>
    </row>
    <row r="135" spans="1:15" x14ac:dyDescent="0.25">
      <c r="A135" s="84"/>
      <c r="B135" s="78"/>
      <c r="C135" s="85"/>
      <c r="D135" s="72">
        <f t="shared" ref="D135:D166" si="4">SUM(E135:N135)</f>
        <v>0</v>
      </c>
      <c r="E135" s="88"/>
      <c r="F135" s="88"/>
      <c r="G135" s="88"/>
      <c r="H135" s="88"/>
      <c r="I135" s="88"/>
      <c r="J135" s="88"/>
      <c r="K135" s="88"/>
      <c r="L135" s="88"/>
      <c r="M135" s="88"/>
      <c r="N135" s="89"/>
      <c r="O135" s="88"/>
    </row>
    <row r="136" spans="1:15" x14ac:dyDescent="0.25">
      <c r="A136" s="84"/>
      <c r="B136" s="78"/>
      <c r="C136" s="85"/>
      <c r="D136" s="72">
        <f t="shared" si="4"/>
        <v>0</v>
      </c>
      <c r="E136" s="88"/>
      <c r="F136" s="88"/>
      <c r="G136" s="88"/>
      <c r="H136" s="88"/>
      <c r="I136" s="88"/>
      <c r="J136" s="88"/>
      <c r="K136" s="88"/>
      <c r="L136" s="88"/>
      <c r="M136" s="88"/>
      <c r="N136" s="89"/>
      <c r="O136" s="88"/>
    </row>
    <row r="137" spans="1:15" x14ac:dyDescent="0.25">
      <c r="A137" s="84"/>
      <c r="B137" s="78"/>
      <c r="C137" s="85"/>
      <c r="D137" s="72">
        <f t="shared" si="4"/>
        <v>0</v>
      </c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88"/>
    </row>
    <row r="138" spans="1:15" x14ac:dyDescent="0.25">
      <c r="A138" s="84"/>
      <c r="B138" s="78"/>
      <c r="C138" s="85"/>
      <c r="D138" s="72">
        <f t="shared" si="4"/>
        <v>0</v>
      </c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88"/>
    </row>
    <row r="139" spans="1:15" x14ac:dyDescent="0.25">
      <c r="A139" s="84"/>
      <c r="B139" s="78"/>
      <c r="C139" s="85"/>
      <c r="D139" s="72">
        <f t="shared" si="4"/>
        <v>0</v>
      </c>
      <c r="E139" s="88"/>
      <c r="F139" s="88"/>
      <c r="G139" s="88"/>
      <c r="H139" s="88"/>
      <c r="I139" s="88"/>
      <c r="J139" s="88"/>
      <c r="K139" s="88"/>
      <c r="L139" s="88"/>
      <c r="M139" s="88"/>
      <c r="N139" s="89"/>
      <c r="O139" s="88"/>
    </row>
    <row r="140" spans="1:15" x14ac:dyDescent="0.25">
      <c r="A140" s="84"/>
      <c r="B140" s="78"/>
      <c r="C140" s="85"/>
      <c r="D140" s="72">
        <f t="shared" si="4"/>
        <v>0</v>
      </c>
      <c r="E140" s="88"/>
      <c r="F140" s="88"/>
      <c r="G140" s="88"/>
      <c r="H140" s="88"/>
      <c r="I140" s="88"/>
      <c r="J140" s="88"/>
      <c r="K140" s="88"/>
      <c r="L140" s="88"/>
      <c r="M140" s="88"/>
      <c r="N140" s="89"/>
      <c r="O140" s="88"/>
    </row>
    <row r="141" spans="1:15" x14ac:dyDescent="0.25">
      <c r="A141" s="84"/>
      <c r="B141" s="78"/>
      <c r="C141" s="85"/>
      <c r="D141" s="72">
        <f t="shared" si="4"/>
        <v>0</v>
      </c>
      <c r="E141" s="88"/>
      <c r="F141" s="88"/>
      <c r="G141" s="88"/>
      <c r="H141" s="88"/>
      <c r="I141" s="88"/>
      <c r="J141" s="88"/>
      <c r="K141" s="88"/>
      <c r="L141" s="88"/>
      <c r="M141" s="88"/>
      <c r="N141" s="89"/>
      <c r="O141" s="88"/>
    </row>
    <row r="142" spans="1:15" x14ac:dyDescent="0.25">
      <c r="A142" s="84"/>
      <c r="B142" s="78"/>
      <c r="C142" s="85"/>
      <c r="D142" s="72">
        <f t="shared" si="4"/>
        <v>0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9"/>
      <c r="O142" s="88"/>
    </row>
    <row r="143" spans="1:15" x14ac:dyDescent="0.25">
      <c r="A143" s="84"/>
      <c r="B143" s="78"/>
      <c r="C143" s="85"/>
      <c r="D143" s="72">
        <f t="shared" si="4"/>
        <v>0</v>
      </c>
      <c r="E143" s="88"/>
      <c r="F143" s="88"/>
      <c r="G143" s="88"/>
      <c r="H143" s="88"/>
      <c r="I143" s="88"/>
      <c r="J143" s="88"/>
      <c r="K143" s="88"/>
      <c r="L143" s="88"/>
      <c r="M143" s="88"/>
      <c r="N143" s="89"/>
      <c r="O143" s="88"/>
    </row>
    <row r="144" spans="1:15" x14ac:dyDescent="0.25">
      <c r="A144" s="84"/>
      <c r="B144" s="78"/>
      <c r="C144" s="85"/>
      <c r="D144" s="72">
        <f t="shared" si="4"/>
        <v>0</v>
      </c>
      <c r="E144" s="88"/>
      <c r="F144" s="88"/>
      <c r="G144" s="88"/>
      <c r="H144" s="88"/>
      <c r="I144" s="88"/>
      <c r="J144" s="88"/>
      <c r="K144" s="88"/>
      <c r="L144" s="88"/>
      <c r="M144" s="88"/>
      <c r="N144" s="89"/>
      <c r="O144" s="88"/>
    </row>
    <row r="145" spans="1:15" x14ac:dyDescent="0.25">
      <c r="A145" s="84"/>
      <c r="B145" s="78"/>
      <c r="C145" s="85"/>
      <c r="D145" s="72">
        <f t="shared" si="4"/>
        <v>0</v>
      </c>
      <c r="E145" s="88"/>
      <c r="F145" s="88"/>
      <c r="G145" s="88"/>
      <c r="H145" s="88"/>
      <c r="I145" s="88"/>
      <c r="J145" s="88"/>
      <c r="K145" s="88"/>
      <c r="L145" s="88"/>
      <c r="M145" s="88"/>
      <c r="N145" s="89"/>
      <c r="O145" s="88"/>
    </row>
    <row r="146" spans="1:15" x14ac:dyDescent="0.25">
      <c r="A146" s="84"/>
      <c r="B146" s="78"/>
      <c r="C146" s="85"/>
      <c r="D146" s="72">
        <f t="shared" si="4"/>
        <v>0</v>
      </c>
      <c r="E146" s="88"/>
      <c r="F146" s="88"/>
      <c r="G146" s="88"/>
      <c r="H146" s="88"/>
      <c r="I146" s="88"/>
      <c r="J146" s="88"/>
      <c r="K146" s="88"/>
      <c r="L146" s="88"/>
      <c r="M146" s="88"/>
      <c r="N146" s="89"/>
      <c r="O146" s="88"/>
    </row>
    <row r="147" spans="1:15" x14ac:dyDescent="0.25">
      <c r="A147" s="84"/>
      <c r="B147" s="78"/>
      <c r="C147" s="85"/>
      <c r="D147" s="72">
        <f t="shared" si="4"/>
        <v>0</v>
      </c>
      <c r="E147" s="88"/>
      <c r="F147" s="88"/>
      <c r="G147" s="88"/>
      <c r="H147" s="88"/>
      <c r="I147" s="88"/>
      <c r="J147" s="88"/>
      <c r="K147" s="88"/>
      <c r="L147" s="88"/>
      <c r="M147" s="88"/>
      <c r="N147" s="89"/>
      <c r="O147" s="88"/>
    </row>
    <row r="148" spans="1:15" x14ac:dyDescent="0.25">
      <c r="A148" s="84"/>
      <c r="B148" s="78"/>
      <c r="C148" s="85"/>
      <c r="D148" s="72">
        <f t="shared" si="4"/>
        <v>0</v>
      </c>
      <c r="E148" s="88"/>
      <c r="F148" s="88"/>
      <c r="G148" s="88"/>
      <c r="H148" s="88"/>
      <c r="I148" s="88"/>
      <c r="J148" s="88"/>
      <c r="K148" s="88"/>
      <c r="L148" s="88"/>
      <c r="M148" s="88"/>
      <c r="N148" s="89"/>
      <c r="O148" s="88"/>
    </row>
    <row r="149" spans="1:15" x14ac:dyDescent="0.25">
      <c r="A149" s="84"/>
      <c r="B149" s="78"/>
      <c r="C149" s="85"/>
      <c r="D149" s="72">
        <f t="shared" si="4"/>
        <v>0</v>
      </c>
      <c r="E149" s="88"/>
      <c r="F149" s="88"/>
      <c r="G149" s="88"/>
      <c r="H149" s="88"/>
      <c r="I149" s="88"/>
      <c r="J149" s="88"/>
      <c r="K149" s="88"/>
      <c r="L149" s="88"/>
      <c r="M149" s="88"/>
      <c r="N149" s="89"/>
      <c r="O149" s="88"/>
    </row>
    <row r="150" spans="1:15" x14ac:dyDescent="0.25">
      <c r="A150" s="84"/>
      <c r="B150" s="78"/>
      <c r="C150" s="85"/>
      <c r="D150" s="72">
        <f t="shared" si="4"/>
        <v>0</v>
      </c>
      <c r="E150" s="88"/>
      <c r="F150" s="88"/>
      <c r="G150" s="88"/>
      <c r="H150" s="88"/>
      <c r="I150" s="88"/>
      <c r="J150" s="88"/>
      <c r="K150" s="88"/>
      <c r="L150" s="88"/>
      <c r="M150" s="88"/>
      <c r="N150" s="89"/>
      <c r="O150" s="88"/>
    </row>
    <row r="151" spans="1:15" x14ac:dyDescent="0.25">
      <c r="A151" s="84"/>
      <c r="B151" s="78"/>
      <c r="C151" s="85"/>
      <c r="D151" s="72">
        <f t="shared" si="4"/>
        <v>0</v>
      </c>
      <c r="E151" s="88"/>
      <c r="F151" s="88"/>
      <c r="G151" s="88"/>
      <c r="H151" s="88"/>
      <c r="I151" s="88"/>
      <c r="J151" s="88"/>
      <c r="K151" s="88"/>
      <c r="L151" s="88"/>
      <c r="M151" s="88"/>
      <c r="N151" s="89"/>
      <c r="O151" s="88"/>
    </row>
    <row r="152" spans="1:15" x14ac:dyDescent="0.25">
      <c r="A152" s="84"/>
      <c r="B152" s="78"/>
      <c r="C152" s="85"/>
      <c r="D152" s="72">
        <f t="shared" si="4"/>
        <v>0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9"/>
      <c r="O152" s="88"/>
    </row>
    <row r="153" spans="1:15" x14ac:dyDescent="0.25">
      <c r="A153" s="84"/>
      <c r="B153" s="78"/>
      <c r="C153" s="85"/>
      <c r="D153" s="72">
        <f t="shared" si="4"/>
        <v>0</v>
      </c>
      <c r="E153" s="88"/>
      <c r="F153" s="88"/>
      <c r="G153" s="88"/>
      <c r="H153" s="88"/>
      <c r="I153" s="88"/>
      <c r="J153" s="88"/>
      <c r="K153" s="88"/>
      <c r="L153" s="88"/>
      <c r="M153" s="88"/>
      <c r="N153" s="89"/>
      <c r="O153" s="88"/>
    </row>
    <row r="154" spans="1:15" x14ac:dyDescent="0.25">
      <c r="A154" s="84"/>
      <c r="B154" s="78"/>
      <c r="C154" s="85"/>
      <c r="D154" s="72">
        <f t="shared" si="4"/>
        <v>0</v>
      </c>
      <c r="E154" s="88"/>
      <c r="F154" s="88"/>
      <c r="G154" s="88"/>
      <c r="H154" s="88"/>
      <c r="I154" s="88"/>
      <c r="J154" s="88"/>
      <c r="K154" s="88"/>
      <c r="L154" s="88"/>
      <c r="M154" s="88"/>
      <c r="N154" s="89"/>
      <c r="O154" s="88"/>
    </row>
    <row r="155" spans="1:15" x14ac:dyDescent="0.25">
      <c r="A155" s="84"/>
      <c r="B155" s="78"/>
      <c r="C155" s="85"/>
      <c r="D155" s="72">
        <f t="shared" si="4"/>
        <v>0</v>
      </c>
      <c r="E155" s="88"/>
      <c r="F155" s="88"/>
      <c r="G155" s="88"/>
      <c r="H155" s="88"/>
      <c r="I155" s="88"/>
      <c r="J155" s="88"/>
      <c r="K155" s="88"/>
      <c r="L155" s="88"/>
      <c r="M155" s="88"/>
      <c r="N155" s="89"/>
      <c r="O155" s="88"/>
    </row>
    <row r="156" spans="1:15" x14ac:dyDescent="0.25">
      <c r="A156" s="84"/>
      <c r="B156" s="78"/>
      <c r="C156" s="85"/>
      <c r="D156" s="72">
        <f t="shared" si="4"/>
        <v>0</v>
      </c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88"/>
    </row>
    <row r="157" spans="1:15" x14ac:dyDescent="0.25">
      <c r="A157" s="84"/>
      <c r="B157" s="78"/>
      <c r="C157" s="85"/>
      <c r="D157" s="72">
        <f t="shared" si="4"/>
        <v>0</v>
      </c>
      <c r="E157" s="88"/>
      <c r="F157" s="88"/>
      <c r="G157" s="88"/>
      <c r="H157" s="88"/>
      <c r="I157" s="88"/>
      <c r="J157" s="88"/>
      <c r="K157" s="88"/>
      <c r="L157" s="88"/>
      <c r="M157" s="88"/>
      <c r="N157" s="89"/>
      <c r="O157" s="88"/>
    </row>
    <row r="158" spans="1:15" x14ac:dyDescent="0.25">
      <c r="A158" s="84"/>
      <c r="B158" s="78"/>
      <c r="C158" s="85"/>
      <c r="D158" s="72">
        <f t="shared" si="4"/>
        <v>0</v>
      </c>
      <c r="E158" s="88"/>
      <c r="F158" s="88"/>
      <c r="G158" s="88"/>
      <c r="H158" s="88"/>
      <c r="I158" s="88"/>
      <c r="J158" s="88"/>
      <c r="K158" s="88"/>
      <c r="L158" s="88"/>
      <c r="M158" s="88"/>
      <c r="N158" s="89"/>
      <c r="O158" s="88"/>
    </row>
    <row r="159" spans="1:15" x14ac:dyDescent="0.25">
      <c r="A159" s="84"/>
      <c r="B159" s="78"/>
      <c r="C159" s="85"/>
      <c r="D159" s="72">
        <f t="shared" si="4"/>
        <v>0</v>
      </c>
      <c r="E159" s="88"/>
      <c r="F159" s="88"/>
      <c r="G159" s="88"/>
      <c r="H159" s="88"/>
      <c r="I159" s="88"/>
      <c r="J159" s="88"/>
      <c r="K159" s="88"/>
      <c r="L159" s="88"/>
      <c r="M159" s="88"/>
      <c r="N159" s="89"/>
      <c r="O159" s="88"/>
    </row>
    <row r="160" spans="1:15" x14ac:dyDescent="0.25">
      <c r="A160" s="84"/>
      <c r="B160" s="78"/>
      <c r="C160" s="85"/>
      <c r="D160" s="72">
        <f t="shared" si="4"/>
        <v>0</v>
      </c>
      <c r="E160" s="88"/>
      <c r="F160" s="88"/>
      <c r="G160" s="88"/>
      <c r="H160" s="88"/>
      <c r="I160" s="88"/>
      <c r="J160" s="88"/>
      <c r="K160" s="88"/>
      <c r="L160" s="88"/>
      <c r="M160" s="88"/>
      <c r="N160" s="89"/>
      <c r="O160" s="88"/>
    </row>
    <row r="161" spans="1:15" x14ac:dyDescent="0.25">
      <c r="A161" s="84"/>
      <c r="B161" s="78"/>
      <c r="C161" s="85"/>
      <c r="D161" s="72">
        <f t="shared" si="4"/>
        <v>0</v>
      </c>
      <c r="E161" s="88"/>
      <c r="F161" s="88"/>
      <c r="G161" s="88"/>
      <c r="H161" s="88"/>
      <c r="I161" s="88"/>
      <c r="J161" s="88"/>
      <c r="K161" s="88"/>
      <c r="L161" s="88"/>
      <c r="M161" s="88"/>
      <c r="N161" s="89"/>
      <c r="O161" s="88"/>
    </row>
    <row r="162" spans="1:15" x14ac:dyDescent="0.25">
      <c r="A162" s="84"/>
      <c r="B162" s="78"/>
      <c r="C162" s="85"/>
      <c r="D162" s="72">
        <f t="shared" si="4"/>
        <v>0</v>
      </c>
      <c r="E162" s="88"/>
      <c r="F162" s="88"/>
      <c r="G162" s="88"/>
      <c r="H162" s="88"/>
      <c r="I162" s="88"/>
      <c r="J162" s="88"/>
      <c r="K162" s="88"/>
      <c r="L162" s="88"/>
      <c r="M162" s="88"/>
      <c r="N162" s="89"/>
      <c r="O162" s="88"/>
    </row>
    <row r="163" spans="1:15" x14ac:dyDescent="0.25">
      <c r="A163" s="84"/>
      <c r="B163" s="78"/>
      <c r="C163" s="85"/>
      <c r="D163" s="72">
        <f t="shared" si="4"/>
        <v>0</v>
      </c>
      <c r="E163" s="88"/>
      <c r="F163" s="88"/>
      <c r="G163" s="88"/>
      <c r="H163" s="88"/>
      <c r="I163" s="88"/>
      <c r="J163" s="88"/>
      <c r="K163" s="88"/>
      <c r="L163" s="88"/>
      <c r="M163" s="88"/>
      <c r="N163" s="89"/>
      <c r="O163" s="88"/>
    </row>
    <row r="164" spans="1:15" x14ac:dyDescent="0.25">
      <c r="A164" s="84"/>
      <c r="B164" s="78"/>
      <c r="C164" s="85"/>
      <c r="D164" s="72">
        <f t="shared" si="4"/>
        <v>0</v>
      </c>
      <c r="E164" s="88"/>
      <c r="F164" s="88"/>
      <c r="G164" s="88"/>
      <c r="H164" s="88"/>
      <c r="I164" s="88"/>
      <c r="J164" s="88"/>
      <c r="K164" s="88"/>
      <c r="L164" s="88"/>
      <c r="M164" s="88"/>
      <c r="N164" s="89"/>
      <c r="O164" s="88"/>
    </row>
    <row r="165" spans="1:15" x14ac:dyDescent="0.25">
      <c r="A165" s="84"/>
      <c r="B165" s="78"/>
      <c r="C165" s="85"/>
      <c r="D165" s="72">
        <f t="shared" si="4"/>
        <v>0</v>
      </c>
      <c r="E165" s="88"/>
      <c r="F165" s="88"/>
      <c r="G165" s="88"/>
      <c r="H165" s="88"/>
      <c r="I165" s="88"/>
      <c r="J165" s="88"/>
      <c r="K165" s="88"/>
      <c r="L165" s="88"/>
      <c r="M165" s="88"/>
      <c r="N165" s="89"/>
      <c r="O165" s="88"/>
    </row>
    <row r="166" spans="1:15" x14ac:dyDescent="0.25">
      <c r="A166" s="84"/>
      <c r="B166" s="78"/>
      <c r="C166" s="85"/>
      <c r="D166" s="72">
        <f t="shared" si="4"/>
        <v>0</v>
      </c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88"/>
    </row>
    <row r="167" spans="1:15" x14ac:dyDescent="0.25">
      <c r="A167" s="84"/>
      <c r="B167" s="78"/>
      <c r="C167" s="85"/>
      <c r="D167" s="72">
        <f t="shared" ref="D167:D198" si="5">SUM(E167:N167)</f>
        <v>0</v>
      </c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88"/>
    </row>
    <row r="168" spans="1:15" x14ac:dyDescent="0.25">
      <c r="A168" s="84"/>
      <c r="B168" s="78"/>
      <c r="C168" s="85"/>
      <c r="D168" s="72">
        <f t="shared" si="5"/>
        <v>0</v>
      </c>
      <c r="E168" s="88"/>
      <c r="F168" s="88"/>
      <c r="G168" s="88"/>
      <c r="H168" s="88"/>
      <c r="I168" s="88"/>
      <c r="J168" s="88"/>
      <c r="K168" s="88"/>
      <c r="L168" s="88"/>
      <c r="M168" s="88"/>
      <c r="N168" s="89"/>
      <c r="O168" s="88"/>
    </row>
    <row r="169" spans="1:15" x14ac:dyDescent="0.25">
      <c r="A169" s="84"/>
      <c r="B169" s="78"/>
      <c r="C169" s="85"/>
      <c r="D169" s="72">
        <f t="shared" si="5"/>
        <v>0</v>
      </c>
      <c r="E169" s="88"/>
      <c r="F169" s="88"/>
      <c r="G169" s="88"/>
      <c r="H169" s="88"/>
      <c r="I169" s="88"/>
      <c r="J169" s="88"/>
      <c r="K169" s="88"/>
      <c r="L169" s="88"/>
      <c r="M169" s="88"/>
      <c r="N169" s="89"/>
      <c r="O169" s="88"/>
    </row>
    <row r="170" spans="1:15" x14ac:dyDescent="0.25">
      <c r="A170" s="84"/>
      <c r="B170" s="78"/>
      <c r="C170" s="85"/>
      <c r="D170" s="72">
        <f t="shared" si="5"/>
        <v>0</v>
      </c>
      <c r="E170" s="88"/>
      <c r="F170" s="88"/>
      <c r="G170" s="88"/>
      <c r="H170" s="88"/>
      <c r="I170" s="88"/>
      <c r="J170" s="88"/>
      <c r="K170" s="88"/>
      <c r="L170" s="88"/>
      <c r="M170" s="88"/>
      <c r="N170" s="89"/>
      <c r="O170" s="88"/>
    </row>
    <row r="171" spans="1:15" x14ac:dyDescent="0.25">
      <c r="A171" s="84"/>
      <c r="B171" s="78"/>
      <c r="C171" s="85"/>
      <c r="D171" s="72">
        <f t="shared" si="5"/>
        <v>0</v>
      </c>
      <c r="E171" s="88"/>
      <c r="F171" s="88"/>
      <c r="G171" s="88"/>
      <c r="H171" s="88"/>
      <c r="I171" s="88"/>
      <c r="J171" s="88"/>
      <c r="K171" s="88"/>
      <c r="L171" s="88"/>
      <c r="M171" s="88"/>
      <c r="N171" s="89"/>
      <c r="O171" s="88"/>
    </row>
    <row r="172" spans="1:15" x14ac:dyDescent="0.25">
      <c r="A172" s="84"/>
      <c r="B172" s="78"/>
      <c r="C172" s="85"/>
      <c r="D172" s="72">
        <f t="shared" si="5"/>
        <v>0</v>
      </c>
      <c r="E172" s="88"/>
      <c r="F172" s="88"/>
      <c r="G172" s="88"/>
      <c r="H172" s="88"/>
      <c r="I172" s="88"/>
      <c r="J172" s="88"/>
      <c r="K172" s="88"/>
      <c r="L172" s="88"/>
      <c r="M172" s="88"/>
      <c r="N172" s="89"/>
      <c r="O172" s="88"/>
    </row>
    <row r="173" spans="1:15" x14ac:dyDescent="0.25">
      <c r="A173" s="84"/>
      <c r="B173" s="78"/>
      <c r="C173" s="85"/>
      <c r="D173" s="72">
        <f t="shared" si="5"/>
        <v>0</v>
      </c>
      <c r="E173" s="88"/>
      <c r="F173" s="88"/>
      <c r="G173" s="88"/>
      <c r="H173" s="88"/>
      <c r="I173" s="88"/>
      <c r="J173" s="88"/>
      <c r="K173" s="88"/>
      <c r="L173" s="88"/>
      <c r="M173" s="88"/>
      <c r="N173" s="89"/>
      <c r="O173" s="88"/>
    </row>
    <row r="174" spans="1:15" x14ac:dyDescent="0.25">
      <c r="A174" s="84"/>
      <c r="B174" s="78"/>
      <c r="C174" s="85"/>
      <c r="D174" s="72">
        <f t="shared" si="5"/>
        <v>0</v>
      </c>
      <c r="E174" s="88"/>
      <c r="F174" s="88"/>
      <c r="G174" s="88"/>
      <c r="H174" s="88"/>
      <c r="I174" s="88"/>
      <c r="J174" s="88"/>
      <c r="K174" s="88"/>
      <c r="L174" s="88"/>
      <c r="M174" s="88"/>
      <c r="N174" s="89"/>
      <c r="O174" s="88"/>
    </row>
    <row r="175" spans="1:15" x14ac:dyDescent="0.25">
      <c r="A175" s="84"/>
      <c r="B175" s="78"/>
      <c r="C175" s="85"/>
      <c r="D175" s="72">
        <f t="shared" si="5"/>
        <v>0</v>
      </c>
      <c r="E175" s="88"/>
      <c r="F175" s="88"/>
      <c r="G175" s="88"/>
      <c r="H175" s="88"/>
      <c r="I175" s="88"/>
      <c r="J175" s="88"/>
      <c r="K175" s="88"/>
      <c r="L175" s="88"/>
      <c r="M175" s="88"/>
      <c r="N175" s="89"/>
      <c r="O175" s="88"/>
    </row>
    <row r="176" spans="1:15" x14ac:dyDescent="0.25">
      <c r="A176" s="84"/>
      <c r="B176" s="78"/>
      <c r="C176" s="85"/>
      <c r="D176" s="72">
        <f t="shared" si="5"/>
        <v>0</v>
      </c>
      <c r="E176" s="88"/>
      <c r="F176" s="88"/>
      <c r="G176" s="88"/>
      <c r="H176" s="88"/>
      <c r="I176" s="88"/>
      <c r="J176" s="88"/>
      <c r="K176" s="88"/>
      <c r="L176" s="88"/>
      <c r="M176" s="88"/>
      <c r="N176" s="89"/>
      <c r="O176" s="88"/>
    </row>
    <row r="177" spans="1:15" x14ac:dyDescent="0.25">
      <c r="A177" s="84"/>
      <c r="B177" s="78"/>
      <c r="C177" s="85"/>
      <c r="D177" s="72">
        <f t="shared" si="5"/>
        <v>0</v>
      </c>
      <c r="E177" s="88"/>
      <c r="F177" s="88"/>
      <c r="G177" s="88"/>
      <c r="H177" s="88"/>
      <c r="I177" s="88"/>
      <c r="J177" s="88"/>
      <c r="K177" s="88"/>
      <c r="L177" s="88"/>
      <c r="M177" s="88"/>
      <c r="N177" s="89"/>
      <c r="O177" s="88"/>
    </row>
    <row r="178" spans="1:15" x14ac:dyDescent="0.25">
      <c r="A178" s="84"/>
      <c r="B178" s="78"/>
      <c r="C178" s="85"/>
      <c r="D178" s="72">
        <f t="shared" si="5"/>
        <v>0</v>
      </c>
      <c r="E178" s="88"/>
      <c r="F178" s="88"/>
      <c r="G178" s="88"/>
      <c r="H178" s="88"/>
      <c r="I178" s="88"/>
      <c r="J178" s="88"/>
      <c r="K178" s="88"/>
      <c r="L178" s="88"/>
      <c r="M178" s="88"/>
      <c r="N178" s="89"/>
      <c r="O178" s="88"/>
    </row>
    <row r="179" spans="1:15" x14ac:dyDescent="0.25">
      <c r="A179" s="84"/>
      <c r="B179" s="78"/>
      <c r="C179" s="85"/>
      <c r="D179" s="72">
        <f t="shared" si="5"/>
        <v>0</v>
      </c>
      <c r="E179" s="88"/>
      <c r="F179" s="88"/>
      <c r="G179" s="88"/>
      <c r="H179" s="88"/>
      <c r="I179" s="88"/>
      <c r="J179" s="88"/>
      <c r="K179" s="88"/>
      <c r="L179" s="88"/>
      <c r="M179" s="88"/>
      <c r="N179" s="89"/>
      <c r="O179" s="88"/>
    </row>
    <row r="180" spans="1:15" x14ac:dyDescent="0.25">
      <c r="A180" s="84"/>
      <c r="B180" s="78"/>
      <c r="C180" s="85"/>
      <c r="D180" s="72">
        <f t="shared" si="5"/>
        <v>0</v>
      </c>
      <c r="E180" s="88"/>
      <c r="F180" s="88"/>
      <c r="G180" s="88"/>
      <c r="H180" s="88"/>
      <c r="I180" s="88"/>
      <c r="J180" s="88"/>
      <c r="K180" s="88"/>
      <c r="L180" s="88"/>
      <c r="M180" s="88"/>
      <c r="N180" s="89"/>
      <c r="O180" s="88"/>
    </row>
    <row r="181" spans="1:15" x14ac:dyDescent="0.25">
      <c r="A181" s="84"/>
      <c r="B181" s="78"/>
      <c r="C181" s="85"/>
      <c r="D181" s="72">
        <f t="shared" si="5"/>
        <v>0</v>
      </c>
      <c r="E181" s="88"/>
      <c r="F181" s="88"/>
      <c r="G181" s="88"/>
      <c r="H181" s="88"/>
      <c r="I181" s="88"/>
      <c r="J181" s="88"/>
      <c r="K181" s="88"/>
      <c r="L181" s="88"/>
      <c r="M181" s="88"/>
      <c r="N181" s="89"/>
      <c r="O181" s="88"/>
    </row>
    <row r="182" spans="1:15" x14ac:dyDescent="0.25">
      <c r="A182" s="84"/>
      <c r="B182" s="78"/>
      <c r="C182" s="85"/>
      <c r="D182" s="72">
        <f t="shared" si="5"/>
        <v>0</v>
      </c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88"/>
    </row>
    <row r="183" spans="1:15" x14ac:dyDescent="0.25">
      <c r="A183" s="86"/>
      <c r="B183" s="78"/>
      <c r="C183" s="85"/>
      <c r="D183" s="72">
        <f t="shared" si="5"/>
        <v>0</v>
      </c>
      <c r="E183" s="88"/>
      <c r="F183" s="88"/>
      <c r="G183" s="88"/>
      <c r="H183" s="88"/>
      <c r="I183" s="88"/>
      <c r="J183" s="88"/>
      <c r="K183" s="88"/>
      <c r="L183" s="88"/>
      <c r="M183" s="88"/>
      <c r="N183" s="89"/>
      <c r="O183" s="88"/>
    </row>
    <row r="184" spans="1:15" x14ac:dyDescent="0.25">
      <c r="A184" s="86"/>
      <c r="B184" s="78"/>
      <c r="C184" s="85"/>
      <c r="D184" s="72">
        <f t="shared" si="5"/>
        <v>0</v>
      </c>
      <c r="E184" s="88"/>
      <c r="F184" s="88"/>
      <c r="G184" s="88"/>
      <c r="H184" s="88"/>
      <c r="I184" s="88"/>
      <c r="J184" s="88"/>
      <c r="K184" s="88"/>
      <c r="L184" s="88"/>
      <c r="M184" s="88"/>
      <c r="N184" s="89"/>
      <c r="O184" s="88"/>
    </row>
    <row r="185" spans="1:15" x14ac:dyDescent="0.25">
      <c r="A185" s="86"/>
      <c r="B185" s="78"/>
      <c r="C185" s="85"/>
      <c r="D185" s="72">
        <f t="shared" si="5"/>
        <v>0</v>
      </c>
      <c r="E185" s="88"/>
      <c r="F185" s="88"/>
      <c r="G185" s="88"/>
      <c r="H185" s="88"/>
      <c r="I185" s="88"/>
      <c r="J185" s="88"/>
      <c r="K185" s="88"/>
      <c r="L185" s="88"/>
      <c r="M185" s="88"/>
      <c r="N185" s="89"/>
      <c r="O185" s="88"/>
    </row>
    <row r="186" spans="1:15" x14ac:dyDescent="0.25">
      <c r="A186" s="86"/>
      <c r="B186" s="78"/>
      <c r="C186" s="85"/>
      <c r="D186" s="72">
        <f t="shared" si="5"/>
        <v>0</v>
      </c>
      <c r="E186" s="88"/>
      <c r="F186" s="88"/>
      <c r="G186" s="88"/>
      <c r="H186" s="88"/>
      <c r="I186" s="88"/>
      <c r="J186" s="88"/>
      <c r="K186" s="88"/>
      <c r="L186" s="88"/>
      <c r="M186" s="88"/>
      <c r="N186" s="89"/>
      <c r="O186" s="88"/>
    </row>
    <row r="187" spans="1:15" x14ac:dyDescent="0.25">
      <c r="A187" s="86"/>
      <c r="B187" s="78"/>
      <c r="C187" s="85"/>
      <c r="D187" s="72">
        <f t="shared" si="5"/>
        <v>0</v>
      </c>
      <c r="E187" s="88"/>
      <c r="F187" s="88"/>
      <c r="G187" s="88"/>
      <c r="H187" s="88"/>
      <c r="I187" s="88"/>
      <c r="J187" s="88"/>
      <c r="K187" s="88"/>
      <c r="L187" s="88"/>
      <c r="M187" s="88"/>
      <c r="N187" s="89"/>
      <c r="O187" s="88"/>
    </row>
    <row r="188" spans="1:15" x14ac:dyDescent="0.25">
      <c r="A188" s="86"/>
      <c r="B188" s="78"/>
      <c r="C188" s="85"/>
      <c r="D188" s="72">
        <f t="shared" si="5"/>
        <v>0</v>
      </c>
      <c r="E188" s="88"/>
      <c r="F188" s="88"/>
      <c r="G188" s="88"/>
      <c r="H188" s="88"/>
      <c r="I188" s="88"/>
      <c r="J188" s="88"/>
      <c r="K188" s="88"/>
      <c r="L188" s="88"/>
      <c r="M188" s="88"/>
      <c r="N188" s="89"/>
      <c r="O188" s="88"/>
    </row>
    <row r="189" spans="1:15" x14ac:dyDescent="0.25">
      <c r="A189" s="86"/>
      <c r="B189" s="78"/>
      <c r="C189" s="85"/>
      <c r="D189" s="72">
        <f t="shared" si="5"/>
        <v>0</v>
      </c>
      <c r="E189" s="88"/>
      <c r="F189" s="88"/>
      <c r="G189" s="88"/>
      <c r="H189" s="88"/>
      <c r="I189" s="88"/>
      <c r="J189" s="88"/>
      <c r="K189" s="88"/>
      <c r="L189" s="88"/>
      <c r="M189" s="88"/>
      <c r="N189" s="89"/>
      <c r="O189" s="88"/>
    </row>
    <row r="190" spans="1:15" x14ac:dyDescent="0.25">
      <c r="A190" s="86"/>
      <c r="B190" s="78"/>
      <c r="C190" s="85"/>
      <c r="D190" s="72">
        <f t="shared" si="5"/>
        <v>0</v>
      </c>
      <c r="E190" s="88"/>
      <c r="F190" s="88"/>
      <c r="G190" s="88"/>
      <c r="H190" s="88"/>
      <c r="I190" s="88"/>
      <c r="J190" s="88"/>
      <c r="K190" s="88"/>
      <c r="L190" s="88"/>
      <c r="M190" s="88"/>
      <c r="N190" s="89"/>
      <c r="O190" s="88"/>
    </row>
    <row r="191" spans="1:15" x14ac:dyDescent="0.25">
      <c r="A191" s="86"/>
      <c r="B191" s="78"/>
      <c r="C191" s="85"/>
      <c r="D191" s="72">
        <f t="shared" si="5"/>
        <v>0</v>
      </c>
      <c r="E191" s="88"/>
      <c r="F191" s="88"/>
      <c r="G191" s="88"/>
      <c r="H191" s="88"/>
      <c r="I191" s="88"/>
      <c r="J191" s="88"/>
      <c r="K191" s="88"/>
      <c r="L191" s="88"/>
      <c r="M191" s="88"/>
      <c r="N191" s="89"/>
      <c r="O191" s="88"/>
    </row>
    <row r="192" spans="1:15" x14ac:dyDescent="0.25">
      <c r="A192" s="77"/>
      <c r="B192" s="78"/>
      <c r="C192" s="85"/>
      <c r="D192" s="72">
        <f t="shared" si="5"/>
        <v>0</v>
      </c>
      <c r="E192" s="88"/>
      <c r="F192" s="88"/>
      <c r="G192" s="88"/>
      <c r="H192" s="88"/>
      <c r="I192" s="88"/>
      <c r="J192" s="88"/>
      <c r="K192" s="88"/>
      <c r="L192" s="88"/>
      <c r="M192" s="88"/>
      <c r="N192" s="89"/>
      <c r="O192" s="88"/>
    </row>
    <row r="193" spans="1:15" x14ac:dyDescent="0.25">
      <c r="A193" s="86"/>
      <c r="B193" s="78"/>
      <c r="C193" s="85"/>
      <c r="D193" s="72">
        <f t="shared" si="5"/>
        <v>0</v>
      </c>
      <c r="E193" s="88"/>
      <c r="F193" s="88"/>
      <c r="G193" s="88"/>
      <c r="H193" s="88"/>
      <c r="I193" s="88"/>
      <c r="J193" s="88"/>
      <c r="K193" s="88"/>
      <c r="L193" s="88"/>
      <c r="M193" s="88"/>
      <c r="N193" s="89"/>
      <c r="O193" s="88"/>
    </row>
    <row r="194" spans="1:15" x14ac:dyDescent="0.25">
      <c r="A194" s="86"/>
      <c r="B194" s="78"/>
      <c r="C194" s="85"/>
      <c r="D194" s="72">
        <f t="shared" si="5"/>
        <v>0</v>
      </c>
      <c r="E194" s="88"/>
      <c r="F194" s="88"/>
      <c r="G194" s="88"/>
      <c r="H194" s="88"/>
      <c r="I194" s="88"/>
      <c r="J194" s="88"/>
      <c r="K194" s="88"/>
      <c r="L194" s="88"/>
      <c r="M194" s="88"/>
      <c r="N194" s="89"/>
      <c r="O194" s="88"/>
    </row>
    <row r="195" spans="1:15" x14ac:dyDescent="0.25">
      <c r="A195" s="86"/>
      <c r="B195" s="78"/>
      <c r="C195" s="85"/>
      <c r="D195" s="72">
        <f t="shared" si="5"/>
        <v>0</v>
      </c>
      <c r="E195" s="88"/>
      <c r="F195" s="88"/>
      <c r="G195" s="88"/>
      <c r="H195" s="88"/>
      <c r="I195" s="88"/>
      <c r="J195" s="88"/>
      <c r="K195" s="88"/>
      <c r="L195" s="88"/>
      <c r="M195" s="88"/>
      <c r="N195" s="89"/>
      <c r="O195" s="88"/>
    </row>
    <row r="196" spans="1:15" x14ac:dyDescent="0.25">
      <c r="A196" s="86"/>
      <c r="B196" s="78"/>
      <c r="C196" s="85"/>
      <c r="D196" s="72">
        <f t="shared" si="5"/>
        <v>0</v>
      </c>
      <c r="E196" s="88"/>
      <c r="F196" s="88"/>
      <c r="G196" s="88"/>
      <c r="H196" s="88"/>
      <c r="I196" s="88"/>
      <c r="J196" s="88"/>
      <c r="K196" s="88"/>
      <c r="L196" s="88"/>
      <c r="M196" s="88"/>
      <c r="N196" s="89"/>
      <c r="O196" s="88"/>
    </row>
    <row r="197" spans="1:15" x14ac:dyDescent="0.25">
      <c r="A197" s="86"/>
      <c r="B197" s="78"/>
      <c r="C197" s="85"/>
      <c r="D197" s="72">
        <f t="shared" si="5"/>
        <v>0</v>
      </c>
      <c r="E197" s="88"/>
      <c r="F197" s="88"/>
      <c r="G197" s="88"/>
      <c r="H197" s="88"/>
      <c r="I197" s="88"/>
      <c r="J197" s="88"/>
      <c r="K197" s="88"/>
      <c r="L197" s="88"/>
      <c r="M197" s="88"/>
      <c r="N197" s="89"/>
      <c r="O197" s="88"/>
    </row>
    <row r="198" spans="1:15" x14ac:dyDescent="0.25">
      <c r="A198" s="86"/>
      <c r="B198" s="78"/>
      <c r="C198" s="85"/>
      <c r="D198" s="72">
        <f t="shared" si="5"/>
        <v>0</v>
      </c>
      <c r="E198" s="88"/>
      <c r="F198" s="88"/>
      <c r="G198" s="88"/>
      <c r="H198" s="88"/>
      <c r="I198" s="88"/>
      <c r="J198" s="88"/>
      <c r="K198" s="88"/>
      <c r="L198" s="88"/>
      <c r="M198" s="88"/>
      <c r="N198" s="89"/>
      <c r="O198" s="88"/>
    </row>
    <row r="199" spans="1:15" x14ac:dyDescent="0.25">
      <c r="A199" s="86"/>
      <c r="B199" s="78"/>
      <c r="C199" s="85"/>
      <c r="D199" s="72">
        <f t="shared" ref="D199" si="6">SUM(E199:N199)</f>
        <v>0</v>
      </c>
      <c r="E199" s="88"/>
      <c r="F199" s="88"/>
      <c r="G199" s="88"/>
      <c r="H199" s="88"/>
      <c r="I199" s="88"/>
      <c r="J199" s="88"/>
      <c r="K199" s="88"/>
      <c r="L199" s="88"/>
      <c r="M199" s="88"/>
      <c r="N199" s="89"/>
      <c r="O199" s="88"/>
    </row>
    <row r="200" spans="1:15" x14ac:dyDescent="0.25">
      <c r="A200" s="86"/>
      <c r="B200" s="78"/>
      <c r="C200" s="85"/>
      <c r="D200" s="72">
        <f t="shared" ref="D200:D208" si="7">SUM(E200:N200)</f>
        <v>0</v>
      </c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88"/>
    </row>
    <row r="201" spans="1:15" x14ac:dyDescent="0.25">
      <c r="A201" s="86"/>
      <c r="B201" s="78"/>
      <c r="C201" s="85"/>
      <c r="D201" s="72">
        <f t="shared" si="7"/>
        <v>0</v>
      </c>
      <c r="E201" s="88"/>
      <c r="F201" s="88"/>
      <c r="G201" s="88"/>
      <c r="H201" s="88"/>
      <c r="I201" s="88"/>
      <c r="J201" s="88"/>
      <c r="K201" s="88"/>
      <c r="L201" s="88"/>
      <c r="M201" s="88"/>
      <c r="N201" s="89"/>
      <c r="O201" s="88"/>
    </row>
    <row r="202" spans="1:15" x14ac:dyDescent="0.25">
      <c r="A202" s="86"/>
      <c r="B202" s="78"/>
      <c r="C202" s="85"/>
      <c r="D202" s="72">
        <f t="shared" si="7"/>
        <v>0</v>
      </c>
      <c r="E202" s="88"/>
      <c r="F202" s="88"/>
      <c r="G202" s="88"/>
      <c r="H202" s="88"/>
      <c r="I202" s="88"/>
      <c r="J202" s="88"/>
      <c r="K202" s="88"/>
      <c r="L202" s="88"/>
      <c r="M202" s="88"/>
      <c r="N202" s="89"/>
      <c r="O202" s="88"/>
    </row>
    <row r="203" spans="1:15" x14ac:dyDescent="0.25">
      <c r="A203" s="86"/>
      <c r="B203" s="78"/>
      <c r="C203" s="85"/>
      <c r="D203" s="72">
        <f t="shared" si="7"/>
        <v>0</v>
      </c>
      <c r="E203" s="88"/>
      <c r="F203" s="88"/>
      <c r="G203" s="88"/>
      <c r="H203" s="88"/>
      <c r="I203" s="88"/>
      <c r="J203" s="88"/>
      <c r="K203" s="88"/>
      <c r="L203" s="88"/>
      <c r="M203" s="88"/>
      <c r="N203" s="89"/>
      <c r="O203" s="88"/>
    </row>
    <row r="204" spans="1:15" x14ac:dyDescent="0.25">
      <c r="A204" s="86"/>
      <c r="B204" s="78"/>
      <c r="C204" s="85"/>
      <c r="D204" s="72">
        <f t="shared" si="7"/>
        <v>0</v>
      </c>
      <c r="E204" s="88"/>
      <c r="F204" s="88"/>
      <c r="G204" s="88"/>
      <c r="H204" s="88"/>
      <c r="I204" s="88"/>
      <c r="J204" s="88"/>
      <c r="K204" s="88"/>
      <c r="L204" s="88"/>
      <c r="M204" s="88"/>
      <c r="N204" s="89"/>
      <c r="O204" s="88"/>
    </row>
    <row r="205" spans="1:15" x14ac:dyDescent="0.25">
      <c r="A205" s="86"/>
      <c r="B205" s="78"/>
      <c r="C205" s="85"/>
      <c r="D205" s="72">
        <f t="shared" si="7"/>
        <v>0</v>
      </c>
      <c r="E205" s="88"/>
      <c r="F205" s="88"/>
      <c r="G205" s="88"/>
      <c r="H205" s="88"/>
      <c r="I205" s="88"/>
      <c r="J205" s="88"/>
      <c r="K205" s="88"/>
      <c r="L205" s="88"/>
      <c r="M205" s="88"/>
      <c r="N205" s="89"/>
      <c r="O205" s="88"/>
    </row>
    <row r="206" spans="1:15" x14ac:dyDescent="0.25">
      <c r="A206" s="86"/>
      <c r="B206" s="78"/>
      <c r="C206" s="85"/>
      <c r="D206" s="72">
        <f t="shared" si="7"/>
        <v>0</v>
      </c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88"/>
    </row>
    <row r="207" spans="1:15" x14ac:dyDescent="0.25">
      <c r="A207" s="86"/>
      <c r="B207" s="78"/>
      <c r="C207" s="85"/>
      <c r="D207" s="72">
        <f t="shared" si="7"/>
        <v>0</v>
      </c>
      <c r="E207" s="88"/>
      <c r="F207" s="88"/>
      <c r="G207" s="88"/>
      <c r="H207" s="88"/>
      <c r="I207" s="88"/>
      <c r="J207" s="88"/>
      <c r="K207" s="88"/>
      <c r="L207" s="88"/>
      <c r="M207" s="88"/>
      <c r="N207" s="89"/>
      <c r="O207" s="88"/>
    </row>
    <row r="208" spans="1:15" x14ac:dyDescent="0.25">
      <c r="A208" s="86"/>
      <c r="B208" s="78"/>
      <c r="C208" s="85"/>
      <c r="D208" s="72">
        <f t="shared" si="7"/>
        <v>0</v>
      </c>
      <c r="E208" s="88"/>
      <c r="F208" s="88"/>
      <c r="G208" s="88"/>
      <c r="H208" s="88"/>
      <c r="I208" s="88"/>
      <c r="J208" s="88"/>
      <c r="K208" s="88"/>
      <c r="L208" s="88"/>
      <c r="M208" s="88"/>
      <c r="N208" s="89"/>
      <c r="O208" s="88"/>
    </row>
    <row r="209" spans="5:15" x14ac:dyDescent="0.25">
      <c r="E209" s="88"/>
      <c r="F209" s="88"/>
      <c r="G209" s="88"/>
      <c r="H209" s="88"/>
      <c r="I209" s="88"/>
      <c r="J209" s="88"/>
      <c r="K209" s="88"/>
      <c r="L209" s="88"/>
      <c r="M209" s="88"/>
      <c r="N209" s="89"/>
      <c r="O209" s="88"/>
    </row>
  </sheetData>
  <mergeCells count="2">
    <mergeCell ref="F1:M1"/>
    <mergeCell ref="E2:F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A22" workbookViewId="0">
      <selection activeCell="C53" sqref="C53:C55"/>
    </sheetView>
  </sheetViews>
  <sheetFormatPr defaultRowHeight="15" x14ac:dyDescent="0.25"/>
  <cols>
    <col min="2" max="2" width="26.28515625" customWidth="1"/>
    <col min="3" max="5" width="15.28515625" style="34" customWidth="1"/>
    <col min="6" max="6" width="15.7109375" customWidth="1"/>
    <col min="7" max="7" width="8.5703125" customWidth="1"/>
    <col min="8" max="8" width="5.85546875" customWidth="1"/>
    <col min="9" max="9" width="14.85546875" customWidth="1"/>
    <col min="10" max="10" width="9.28515625" bestFit="1" customWidth="1"/>
    <col min="11" max="11" width="12.28515625" bestFit="1" customWidth="1"/>
    <col min="13" max="13" width="11.5703125" bestFit="1" customWidth="1"/>
    <col min="262" max="262" width="26.28515625" customWidth="1"/>
    <col min="263" max="263" width="11" customWidth="1"/>
    <col min="265" max="265" width="11" bestFit="1" customWidth="1"/>
    <col min="266" max="266" width="9.28515625" bestFit="1" customWidth="1"/>
    <col min="267" max="267" width="11" bestFit="1" customWidth="1"/>
    <col min="518" max="518" width="26.28515625" customWidth="1"/>
    <col min="519" max="519" width="11" customWidth="1"/>
    <col min="521" max="521" width="11" bestFit="1" customWidth="1"/>
    <col min="522" max="522" width="9.28515625" bestFit="1" customWidth="1"/>
    <col min="523" max="523" width="11" bestFit="1" customWidth="1"/>
    <col min="774" max="774" width="26.28515625" customWidth="1"/>
    <col min="775" max="775" width="11" customWidth="1"/>
    <col min="777" max="777" width="11" bestFit="1" customWidth="1"/>
    <col min="778" max="778" width="9.28515625" bestFit="1" customWidth="1"/>
    <col min="779" max="779" width="11" bestFit="1" customWidth="1"/>
    <col min="1030" max="1030" width="26.28515625" customWidth="1"/>
    <col min="1031" max="1031" width="11" customWidth="1"/>
    <col min="1033" max="1033" width="11" bestFit="1" customWidth="1"/>
    <col min="1034" max="1034" width="9.28515625" bestFit="1" customWidth="1"/>
    <col min="1035" max="1035" width="11" bestFit="1" customWidth="1"/>
    <col min="1286" max="1286" width="26.28515625" customWidth="1"/>
    <col min="1287" max="1287" width="11" customWidth="1"/>
    <col min="1289" max="1289" width="11" bestFit="1" customWidth="1"/>
    <col min="1290" max="1290" width="9.28515625" bestFit="1" customWidth="1"/>
    <col min="1291" max="1291" width="11" bestFit="1" customWidth="1"/>
    <col min="1542" max="1542" width="26.28515625" customWidth="1"/>
    <col min="1543" max="1543" width="11" customWidth="1"/>
    <col min="1545" max="1545" width="11" bestFit="1" customWidth="1"/>
    <col min="1546" max="1546" width="9.28515625" bestFit="1" customWidth="1"/>
    <col min="1547" max="1547" width="11" bestFit="1" customWidth="1"/>
    <col min="1798" max="1798" width="26.28515625" customWidth="1"/>
    <col min="1799" max="1799" width="11" customWidth="1"/>
    <col min="1801" max="1801" width="11" bestFit="1" customWidth="1"/>
    <col min="1802" max="1802" width="9.28515625" bestFit="1" customWidth="1"/>
    <col min="1803" max="1803" width="11" bestFit="1" customWidth="1"/>
    <col min="2054" max="2054" width="26.28515625" customWidth="1"/>
    <col min="2055" max="2055" width="11" customWidth="1"/>
    <col min="2057" max="2057" width="11" bestFit="1" customWidth="1"/>
    <col min="2058" max="2058" width="9.28515625" bestFit="1" customWidth="1"/>
    <col min="2059" max="2059" width="11" bestFit="1" customWidth="1"/>
    <col min="2310" max="2310" width="26.28515625" customWidth="1"/>
    <col min="2311" max="2311" width="11" customWidth="1"/>
    <col min="2313" max="2313" width="11" bestFit="1" customWidth="1"/>
    <col min="2314" max="2314" width="9.28515625" bestFit="1" customWidth="1"/>
    <col min="2315" max="2315" width="11" bestFit="1" customWidth="1"/>
    <col min="2566" max="2566" width="26.28515625" customWidth="1"/>
    <col min="2567" max="2567" width="11" customWidth="1"/>
    <col min="2569" max="2569" width="11" bestFit="1" customWidth="1"/>
    <col min="2570" max="2570" width="9.28515625" bestFit="1" customWidth="1"/>
    <col min="2571" max="2571" width="11" bestFit="1" customWidth="1"/>
    <col min="2822" max="2822" width="26.28515625" customWidth="1"/>
    <col min="2823" max="2823" width="11" customWidth="1"/>
    <col min="2825" max="2825" width="11" bestFit="1" customWidth="1"/>
    <col min="2826" max="2826" width="9.28515625" bestFit="1" customWidth="1"/>
    <col min="2827" max="2827" width="11" bestFit="1" customWidth="1"/>
    <col min="3078" max="3078" width="26.28515625" customWidth="1"/>
    <col min="3079" max="3079" width="11" customWidth="1"/>
    <col min="3081" max="3081" width="11" bestFit="1" customWidth="1"/>
    <col min="3082" max="3082" width="9.28515625" bestFit="1" customWidth="1"/>
    <col min="3083" max="3083" width="11" bestFit="1" customWidth="1"/>
    <col min="3334" max="3334" width="26.28515625" customWidth="1"/>
    <col min="3335" max="3335" width="11" customWidth="1"/>
    <col min="3337" max="3337" width="11" bestFit="1" customWidth="1"/>
    <col min="3338" max="3338" width="9.28515625" bestFit="1" customWidth="1"/>
    <col min="3339" max="3339" width="11" bestFit="1" customWidth="1"/>
    <col min="3590" max="3590" width="26.28515625" customWidth="1"/>
    <col min="3591" max="3591" width="11" customWidth="1"/>
    <col min="3593" max="3593" width="11" bestFit="1" customWidth="1"/>
    <col min="3594" max="3594" width="9.28515625" bestFit="1" customWidth="1"/>
    <col min="3595" max="3595" width="11" bestFit="1" customWidth="1"/>
    <col min="3846" max="3846" width="26.28515625" customWidth="1"/>
    <col min="3847" max="3847" width="11" customWidth="1"/>
    <col min="3849" max="3849" width="11" bestFit="1" customWidth="1"/>
    <col min="3850" max="3850" width="9.28515625" bestFit="1" customWidth="1"/>
    <col min="3851" max="3851" width="11" bestFit="1" customWidth="1"/>
    <col min="4102" max="4102" width="26.28515625" customWidth="1"/>
    <col min="4103" max="4103" width="11" customWidth="1"/>
    <col min="4105" max="4105" width="11" bestFit="1" customWidth="1"/>
    <col min="4106" max="4106" width="9.28515625" bestFit="1" customWidth="1"/>
    <col min="4107" max="4107" width="11" bestFit="1" customWidth="1"/>
    <col min="4358" max="4358" width="26.28515625" customWidth="1"/>
    <col min="4359" max="4359" width="11" customWidth="1"/>
    <col min="4361" max="4361" width="11" bestFit="1" customWidth="1"/>
    <col min="4362" max="4362" width="9.28515625" bestFit="1" customWidth="1"/>
    <col min="4363" max="4363" width="11" bestFit="1" customWidth="1"/>
    <col min="4614" max="4614" width="26.28515625" customWidth="1"/>
    <col min="4615" max="4615" width="11" customWidth="1"/>
    <col min="4617" max="4617" width="11" bestFit="1" customWidth="1"/>
    <col min="4618" max="4618" width="9.28515625" bestFit="1" customWidth="1"/>
    <col min="4619" max="4619" width="11" bestFit="1" customWidth="1"/>
    <col min="4870" max="4870" width="26.28515625" customWidth="1"/>
    <col min="4871" max="4871" width="11" customWidth="1"/>
    <col min="4873" max="4873" width="11" bestFit="1" customWidth="1"/>
    <col min="4874" max="4874" width="9.28515625" bestFit="1" customWidth="1"/>
    <col min="4875" max="4875" width="11" bestFit="1" customWidth="1"/>
    <col min="5126" max="5126" width="26.28515625" customWidth="1"/>
    <col min="5127" max="5127" width="11" customWidth="1"/>
    <col min="5129" max="5129" width="11" bestFit="1" customWidth="1"/>
    <col min="5130" max="5130" width="9.28515625" bestFit="1" customWidth="1"/>
    <col min="5131" max="5131" width="11" bestFit="1" customWidth="1"/>
    <col min="5382" max="5382" width="26.28515625" customWidth="1"/>
    <col min="5383" max="5383" width="11" customWidth="1"/>
    <col min="5385" max="5385" width="11" bestFit="1" customWidth="1"/>
    <col min="5386" max="5386" width="9.28515625" bestFit="1" customWidth="1"/>
    <col min="5387" max="5387" width="11" bestFit="1" customWidth="1"/>
    <col min="5638" max="5638" width="26.28515625" customWidth="1"/>
    <col min="5639" max="5639" width="11" customWidth="1"/>
    <col min="5641" max="5641" width="11" bestFit="1" customWidth="1"/>
    <col min="5642" max="5642" width="9.28515625" bestFit="1" customWidth="1"/>
    <col min="5643" max="5643" width="11" bestFit="1" customWidth="1"/>
    <col min="5894" max="5894" width="26.28515625" customWidth="1"/>
    <col min="5895" max="5895" width="11" customWidth="1"/>
    <col min="5897" max="5897" width="11" bestFit="1" customWidth="1"/>
    <col min="5898" max="5898" width="9.28515625" bestFit="1" customWidth="1"/>
    <col min="5899" max="5899" width="11" bestFit="1" customWidth="1"/>
    <col min="6150" max="6150" width="26.28515625" customWidth="1"/>
    <col min="6151" max="6151" width="11" customWidth="1"/>
    <col min="6153" max="6153" width="11" bestFit="1" customWidth="1"/>
    <col min="6154" max="6154" width="9.28515625" bestFit="1" customWidth="1"/>
    <col min="6155" max="6155" width="11" bestFit="1" customWidth="1"/>
    <col min="6406" max="6406" width="26.28515625" customWidth="1"/>
    <col min="6407" max="6407" width="11" customWidth="1"/>
    <col min="6409" max="6409" width="11" bestFit="1" customWidth="1"/>
    <col min="6410" max="6410" width="9.28515625" bestFit="1" customWidth="1"/>
    <col min="6411" max="6411" width="11" bestFit="1" customWidth="1"/>
    <col min="6662" max="6662" width="26.28515625" customWidth="1"/>
    <col min="6663" max="6663" width="11" customWidth="1"/>
    <col min="6665" max="6665" width="11" bestFit="1" customWidth="1"/>
    <col min="6666" max="6666" width="9.28515625" bestFit="1" customWidth="1"/>
    <col min="6667" max="6667" width="11" bestFit="1" customWidth="1"/>
    <col min="6918" max="6918" width="26.28515625" customWidth="1"/>
    <col min="6919" max="6919" width="11" customWidth="1"/>
    <col min="6921" max="6921" width="11" bestFit="1" customWidth="1"/>
    <col min="6922" max="6922" width="9.28515625" bestFit="1" customWidth="1"/>
    <col min="6923" max="6923" width="11" bestFit="1" customWidth="1"/>
    <col min="7174" max="7174" width="26.28515625" customWidth="1"/>
    <col min="7175" max="7175" width="11" customWidth="1"/>
    <col min="7177" max="7177" width="11" bestFit="1" customWidth="1"/>
    <col min="7178" max="7178" width="9.28515625" bestFit="1" customWidth="1"/>
    <col min="7179" max="7179" width="11" bestFit="1" customWidth="1"/>
    <col min="7430" max="7430" width="26.28515625" customWidth="1"/>
    <col min="7431" max="7431" width="11" customWidth="1"/>
    <col min="7433" max="7433" width="11" bestFit="1" customWidth="1"/>
    <col min="7434" max="7434" width="9.28515625" bestFit="1" customWidth="1"/>
    <col min="7435" max="7435" width="11" bestFit="1" customWidth="1"/>
    <col min="7686" max="7686" width="26.28515625" customWidth="1"/>
    <col min="7687" max="7687" width="11" customWidth="1"/>
    <col min="7689" max="7689" width="11" bestFit="1" customWidth="1"/>
    <col min="7690" max="7690" width="9.28515625" bestFit="1" customWidth="1"/>
    <col min="7691" max="7691" width="11" bestFit="1" customWidth="1"/>
    <col min="7942" max="7942" width="26.28515625" customWidth="1"/>
    <col min="7943" max="7943" width="11" customWidth="1"/>
    <col min="7945" max="7945" width="11" bestFit="1" customWidth="1"/>
    <col min="7946" max="7946" width="9.28515625" bestFit="1" customWidth="1"/>
    <col min="7947" max="7947" width="11" bestFit="1" customWidth="1"/>
    <col min="8198" max="8198" width="26.28515625" customWidth="1"/>
    <col min="8199" max="8199" width="11" customWidth="1"/>
    <col min="8201" max="8201" width="11" bestFit="1" customWidth="1"/>
    <col min="8202" max="8202" width="9.28515625" bestFit="1" customWidth="1"/>
    <col min="8203" max="8203" width="11" bestFit="1" customWidth="1"/>
    <col min="8454" max="8454" width="26.28515625" customWidth="1"/>
    <col min="8455" max="8455" width="11" customWidth="1"/>
    <col min="8457" max="8457" width="11" bestFit="1" customWidth="1"/>
    <col min="8458" max="8458" width="9.28515625" bestFit="1" customWidth="1"/>
    <col min="8459" max="8459" width="11" bestFit="1" customWidth="1"/>
    <col min="8710" max="8710" width="26.28515625" customWidth="1"/>
    <col min="8711" max="8711" width="11" customWidth="1"/>
    <col min="8713" max="8713" width="11" bestFit="1" customWidth="1"/>
    <col min="8714" max="8714" width="9.28515625" bestFit="1" customWidth="1"/>
    <col min="8715" max="8715" width="11" bestFit="1" customWidth="1"/>
    <col min="8966" max="8966" width="26.28515625" customWidth="1"/>
    <col min="8967" max="8967" width="11" customWidth="1"/>
    <col min="8969" max="8969" width="11" bestFit="1" customWidth="1"/>
    <col min="8970" max="8970" width="9.28515625" bestFit="1" customWidth="1"/>
    <col min="8971" max="8971" width="11" bestFit="1" customWidth="1"/>
    <col min="9222" max="9222" width="26.28515625" customWidth="1"/>
    <col min="9223" max="9223" width="11" customWidth="1"/>
    <col min="9225" max="9225" width="11" bestFit="1" customWidth="1"/>
    <col min="9226" max="9226" width="9.28515625" bestFit="1" customWidth="1"/>
    <col min="9227" max="9227" width="11" bestFit="1" customWidth="1"/>
    <col min="9478" max="9478" width="26.28515625" customWidth="1"/>
    <col min="9479" max="9479" width="11" customWidth="1"/>
    <col min="9481" max="9481" width="11" bestFit="1" customWidth="1"/>
    <col min="9482" max="9482" width="9.28515625" bestFit="1" customWidth="1"/>
    <col min="9483" max="9483" width="11" bestFit="1" customWidth="1"/>
    <col min="9734" max="9734" width="26.28515625" customWidth="1"/>
    <col min="9735" max="9735" width="11" customWidth="1"/>
    <col min="9737" max="9737" width="11" bestFit="1" customWidth="1"/>
    <col min="9738" max="9738" width="9.28515625" bestFit="1" customWidth="1"/>
    <col min="9739" max="9739" width="11" bestFit="1" customWidth="1"/>
    <col min="9990" max="9990" width="26.28515625" customWidth="1"/>
    <col min="9991" max="9991" width="11" customWidth="1"/>
    <col min="9993" max="9993" width="11" bestFit="1" customWidth="1"/>
    <col min="9994" max="9994" width="9.28515625" bestFit="1" customWidth="1"/>
    <col min="9995" max="9995" width="11" bestFit="1" customWidth="1"/>
    <col min="10246" max="10246" width="26.28515625" customWidth="1"/>
    <col min="10247" max="10247" width="11" customWidth="1"/>
    <col min="10249" max="10249" width="11" bestFit="1" customWidth="1"/>
    <col min="10250" max="10250" width="9.28515625" bestFit="1" customWidth="1"/>
    <col min="10251" max="10251" width="11" bestFit="1" customWidth="1"/>
    <col min="10502" max="10502" width="26.28515625" customWidth="1"/>
    <col min="10503" max="10503" width="11" customWidth="1"/>
    <col min="10505" max="10505" width="11" bestFit="1" customWidth="1"/>
    <col min="10506" max="10506" width="9.28515625" bestFit="1" customWidth="1"/>
    <col min="10507" max="10507" width="11" bestFit="1" customWidth="1"/>
    <col min="10758" max="10758" width="26.28515625" customWidth="1"/>
    <col min="10759" max="10759" width="11" customWidth="1"/>
    <col min="10761" max="10761" width="11" bestFit="1" customWidth="1"/>
    <col min="10762" max="10762" width="9.28515625" bestFit="1" customWidth="1"/>
    <col min="10763" max="10763" width="11" bestFit="1" customWidth="1"/>
    <col min="11014" max="11014" width="26.28515625" customWidth="1"/>
    <col min="11015" max="11015" width="11" customWidth="1"/>
    <col min="11017" max="11017" width="11" bestFit="1" customWidth="1"/>
    <col min="11018" max="11018" width="9.28515625" bestFit="1" customWidth="1"/>
    <col min="11019" max="11019" width="11" bestFit="1" customWidth="1"/>
    <col min="11270" max="11270" width="26.28515625" customWidth="1"/>
    <col min="11271" max="11271" width="11" customWidth="1"/>
    <col min="11273" max="11273" width="11" bestFit="1" customWidth="1"/>
    <col min="11274" max="11274" width="9.28515625" bestFit="1" customWidth="1"/>
    <col min="11275" max="11275" width="11" bestFit="1" customWidth="1"/>
    <col min="11526" max="11526" width="26.28515625" customWidth="1"/>
    <col min="11527" max="11527" width="11" customWidth="1"/>
    <col min="11529" max="11529" width="11" bestFit="1" customWidth="1"/>
    <col min="11530" max="11530" width="9.28515625" bestFit="1" customWidth="1"/>
    <col min="11531" max="11531" width="11" bestFit="1" customWidth="1"/>
    <col min="11782" max="11782" width="26.28515625" customWidth="1"/>
    <col min="11783" max="11783" width="11" customWidth="1"/>
    <col min="11785" max="11785" width="11" bestFit="1" customWidth="1"/>
    <col min="11786" max="11786" width="9.28515625" bestFit="1" customWidth="1"/>
    <col min="11787" max="11787" width="11" bestFit="1" customWidth="1"/>
    <col min="12038" max="12038" width="26.28515625" customWidth="1"/>
    <col min="12039" max="12039" width="11" customWidth="1"/>
    <col min="12041" max="12041" width="11" bestFit="1" customWidth="1"/>
    <col min="12042" max="12042" width="9.28515625" bestFit="1" customWidth="1"/>
    <col min="12043" max="12043" width="11" bestFit="1" customWidth="1"/>
    <col min="12294" max="12294" width="26.28515625" customWidth="1"/>
    <col min="12295" max="12295" width="11" customWidth="1"/>
    <col min="12297" max="12297" width="11" bestFit="1" customWidth="1"/>
    <col min="12298" max="12298" width="9.28515625" bestFit="1" customWidth="1"/>
    <col min="12299" max="12299" width="11" bestFit="1" customWidth="1"/>
    <col min="12550" max="12550" width="26.28515625" customWidth="1"/>
    <col min="12551" max="12551" width="11" customWidth="1"/>
    <col min="12553" max="12553" width="11" bestFit="1" customWidth="1"/>
    <col min="12554" max="12554" width="9.28515625" bestFit="1" customWidth="1"/>
    <col min="12555" max="12555" width="11" bestFit="1" customWidth="1"/>
    <col min="12806" max="12806" width="26.28515625" customWidth="1"/>
    <col min="12807" max="12807" width="11" customWidth="1"/>
    <col min="12809" max="12809" width="11" bestFit="1" customWidth="1"/>
    <col min="12810" max="12810" width="9.28515625" bestFit="1" customWidth="1"/>
    <col min="12811" max="12811" width="11" bestFit="1" customWidth="1"/>
    <col min="13062" max="13062" width="26.28515625" customWidth="1"/>
    <col min="13063" max="13063" width="11" customWidth="1"/>
    <col min="13065" max="13065" width="11" bestFit="1" customWidth="1"/>
    <col min="13066" max="13066" width="9.28515625" bestFit="1" customWidth="1"/>
    <col min="13067" max="13067" width="11" bestFit="1" customWidth="1"/>
    <col min="13318" max="13318" width="26.28515625" customWidth="1"/>
    <col min="13319" max="13319" width="11" customWidth="1"/>
    <col min="13321" max="13321" width="11" bestFit="1" customWidth="1"/>
    <col min="13322" max="13322" width="9.28515625" bestFit="1" customWidth="1"/>
    <col min="13323" max="13323" width="11" bestFit="1" customWidth="1"/>
    <col min="13574" max="13574" width="26.28515625" customWidth="1"/>
    <col min="13575" max="13575" width="11" customWidth="1"/>
    <col min="13577" max="13577" width="11" bestFit="1" customWidth="1"/>
    <col min="13578" max="13578" width="9.28515625" bestFit="1" customWidth="1"/>
    <col min="13579" max="13579" width="11" bestFit="1" customWidth="1"/>
    <col min="13830" max="13830" width="26.28515625" customWidth="1"/>
    <col min="13831" max="13831" width="11" customWidth="1"/>
    <col min="13833" max="13833" width="11" bestFit="1" customWidth="1"/>
    <col min="13834" max="13834" width="9.28515625" bestFit="1" customWidth="1"/>
    <col min="13835" max="13835" width="11" bestFit="1" customWidth="1"/>
    <col min="14086" max="14086" width="26.28515625" customWidth="1"/>
    <col min="14087" max="14087" width="11" customWidth="1"/>
    <col min="14089" max="14089" width="11" bestFit="1" customWidth="1"/>
    <col min="14090" max="14090" width="9.28515625" bestFit="1" customWidth="1"/>
    <col min="14091" max="14091" width="11" bestFit="1" customWidth="1"/>
    <col min="14342" max="14342" width="26.28515625" customWidth="1"/>
    <col min="14343" max="14343" width="11" customWidth="1"/>
    <col min="14345" max="14345" width="11" bestFit="1" customWidth="1"/>
    <col min="14346" max="14346" width="9.28515625" bestFit="1" customWidth="1"/>
    <col min="14347" max="14347" width="11" bestFit="1" customWidth="1"/>
    <col min="14598" max="14598" width="26.28515625" customWidth="1"/>
    <col min="14599" max="14599" width="11" customWidth="1"/>
    <col min="14601" max="14601" width="11" bestFit="1" customWidth="1"/>
    <col min="14602" max="14602" width="9.28515625" bestFit="1" customWidth="1"/>
    <col min="14603" max="14603" width="11" bestFit="1" customWidth="1"/>
    <col min="14854" max="14854" width="26.28515625" customWidth="1"/>
    <col min="14855" max="14855" width="11" customWidth="1"/>
    <col min="14857" max="14857" width="11" bestFit="1" customWidth="1"/>
    <col min="14858" max="14858" width="9.28515625" bestFit="1" customWidth="1"/>
    <col min="14859" max="14859" width="11" bestFit="1" customWidth="1"/>
    <col min="15110" max="15110" width="26.28515625" customWidth="1"/>
    <col min="15111" max="15111" width="11" customWidth="1"/>
    <col min="15113" max="15113" width="11" bestFit="1" customWidth="1"/>
    <col min="15114" max="15114" width="9.28515625" bestFit="1" customWidth="1"/>
    <col min="15115" max="15115" width="11" bestFit="1" customWidth="1"/>
    <col min="15366" max="15366" width="26.28515625" customWidth="1"/>
    <col min="15367" max="15367" width="11" customWidth="1"/>
    <col min="15369" max="15369" width="11" bestFit="1" customWidth="1"/>
    <col min="15370" max="15370" width="9.28515625" bestFit="1" customWidth="1"/>
    <col min="15371" max="15371" width="11" bestFit="1" customWidth="1"/>
    <col min="15622" max="15622" width="26.28515625" customWidth="1"/>
    <col min="15623" max="15623" width="11" customWidth="1"/>
    <col min="15625" max="15625" width="11" bestFit="1" customWidth="1"/>
    <col min="15626" max="15626" width="9.28515625" bestFit="1" customWidth="1"/>
    <col min="15627" max="15627" width="11" bestFit="1" customWidth="1"/>
    <col min="15878" max="15878" width="26.28515625" customWidth="1"/>
    <col min="15879" max="15879" width="11" customWidth="1"/>
    <col min="15881" max="15881" width="11" bestFit="1" customWidth="1"/>
    <col min="15882" max="15882" width="9.28515625" bestFit="1" customWidth="1"/>
    <col min="15883" max="15883" width="11" bestFit="1" customWidth="1"/>
    <col min="16134" max="16134" width="26.28515625" customWidth="1"/>
    <col min="16135" max="16135" width="11" customWidth="1"/>
    <col min="16137" max="16137" width="11" bestFit="1" customWidth="1"/>
    <col min="16138" max="16138" width="9.28515625" bestFit="1" customWidth="1"/>
    <col min="16139" max="16139" width="11" bestFit="1" customWidth="1"/>
  </cols>
  <sheetData>
    <row r="1" spans="1:12" ht="18.75" x14ac:dyDescent="0.3">
      <c r="A1" s="141" t="s">
        <v>154</v>
      </c>
      <c r="B1" s="141"/>
      <c r="C1" s="141"/>
      <c r="D1" s="141"/>
      <c r="E1" s="141"/>
      <c r="F1" s="141"/>
      <c r="G1" s="141"/>
      <c r="H1" s="141"/>
      <c r="I1" s="29"/>
      <c r="J1" s="29"/>
      <c r="K1" s="29"/>
      <c r="L1" s="29"/>
    </row>
    <row r="2" spans="1:12" ht="18.75" x14ac:dyDescent="0.3">
      <c r="A2" s="6"/>
      <c r="B2" s="7"/>
      <c r="C2" s="94"/>
      <c r="D2" s="94"/>
      <c r="E2" s="94"/>
      <c r="F2" s="7"/>
      <c r="G2" s="7"/>
      <c r="H2" s="7"/>
      <c r="I2" s="7"/>
      <c r="J2" s="6"/>
      <c r="K2" s="6"/>
      <c r="L2" s="6"/>
    </row>
    <row r="3" spans="1:12" ht="18.75" x14ac:dyDescent="0.3">
      <c r="A3" s="141" t="s">
        <v>72</v>
      </c>
      <c r="B3" s="141"/>
      <c r="C3" s="141"/>
      <c r="D3" s="141"/>
      <c r="E3" s="141"/>
      <c r="F3" s="141"/>
      <c r="G3" s="141"/>
      <c r="H3" s="141"/>
      <c r="I3" s="29"/>
      <c r="J3" s="29"/>
      <c r="K3" s="29"/>
      <c r="L3" s="29"/>
    </row>
    <row r="4" spans="1:12" ht="18.75" x14ac:dyDescent="0.3">
      <c r="A4" s="6"/>
      <c r="B4" s="7"/>
      <c r="C4" s="94"/>
      <c r="D4" s="94"/>
      <c r="E4" s="94"/>
      <c r="F4" s="7"/>
      <c r="G4" s="7"/>
      <c r="H4" s="7"/>
      <c r="I4" s="7"/>
      <c r="J4" s="6"/>
      <c r="K4" s="6"/>
      <c r="L4" s="6"/>
    </row>
    <row r="5" spans="1:12" ht="18.75" x14ac:dyDescent="0.3">
      <c r="A5" s="141" t="s">
        <v>164</v>
      </c>
      <c r="B5" s="141"/>
      <c r="C5" s="141"/>
      <c r="D5" s="141"/>
      <c r="E5" s="141"/>
      <c r="F5" s="141"/>
      <c r="G5" s="141"/>
      <c r="H5" s="141"/>
      <c r="I5" s="29"/>
      <c r="J5" s="29"/>
      <c r="K5" s="29"/>
      <c r="L5" s="29"/>
    </row>
    <row r="6" spans="1:12" ht="18.75" x14ac:dyDescent="0.3">
      <c r="A6" s="8"/>
      <c r="B6" s="8"/>
      <c r="C6" s="95"/>
      <c r="D6" s="95"/>
      <c r="E6" s="95"/>
      <c r="F6" s="36"/>
      <c r="G6" s="35"/>
      <c r="H6" s="33"/>
      <c r="I6" s="31"/>
      <c r="J6" s="8"/>
      <c r="K6" s="8"/>
      <c r="L6" s="8"/>
    </row>
    <row r="7" spans="1:12" x14ac:dyDescent="0.25">
      <c r="B7" s="9"/>
      <c r="C7" s="100" t="s">
        <v>163</v>
      </c>
      <c r="D7" s="100"/>
      <c r="E7" s="100" t="s">
        <v>52</v>
      </c>
      <c r="F7" s="9"/>
      <c r="G7" s="9"/>
      <c r="H7" s="9"/>
      <c r="I7" s="10"/>
      <c r="J7" s="10"/>
      <c r="K7" s="49"/>
      <c r="L7" s="9"/>
    </row>
    <row r="8" spans="1:12" x14ac:dyDescent="0.25">
      <c r="B8" s="9"/>
      <c r="C8" s="12"/>
      <c r="D8" s="12"/>
      <c r="E8" s="12"/>
      <c r="F8" s="9"/>
      <c r="G8" s="9"/>
      <c r="H8" s="9"/>
      <c r="I8" s="9"/>
      <c r="J8" s="10"/>
      <c r="K8" s="49"/>
      <c r="L8" s="9"/>
    </row>
    <row r="9" spans="1:12" x14ac:dyDescent="0.25">
      <c r="B9" s="11" t="s">
        <v>73</v>
      </c>
      <c r="C9" s="14"/>
      <c r="D9" s="14"/>
      <c r="E9" s="14"/>
      <c r="F9" s="11"/>
      <c r="G9" s="11"/>
      <c r="H9" s="11"/>
      <c r="I9" s="11"/>
      <c r="L9" s="9"/>
    </row>
    <row r="10" spans="1:12" x14ac:dyDescent="0.25">
      <c r="B10" s="9"/>
      <c r="C10" s="12"/>
      <c r="D10" s="12"/>
      <c r="E10" s="12"/>
      <c r="F10" s="9"/>
      <c r="G10" s="9"/>
      <c r="H10" s="9"/>
      <c r="I10" s="9"/>
      <c r="J10" s="9"/>
      <c r="K10" s="28"/>
      <c r="L10" s="9"/>
    </row>
    <row r="11" spans="1:12" x14ac:dyDescent="0.25">
      <c r="B11" s="9" t="s">
        <v>41</v>
      </c>
      <c r="C11" s="27">
        <f ca="1">'gen receipts 2021'!H5</f>
        <v>1719</v>
      </c>
      <c r="D11" s="27"/>
      <c r="E11" s="27">
        <v>1452.1</v>
      </c>
      <c r="F11" s="9"/>
      <c r="G11" s="9"/>
      <c r="H11" s="9"/>
      <c r="I11" s="12"/>
      <c r="J11" s="12"/>
      <c r="K11" s="12"/>
      <c r="L11" s="9"/>
    </row>
    <row r="12" spans="1:12" x14ac:dyDescent="0.25">
      <c r="B12" s="9" t="s">
        <v>66</v>
      </c>
      <c r="C12" s="27">
        <f ca="1">'gen receipts 2021'!I5+'FR Receipts'!H4</f>
        <v>5197</v>
      </c>
      <c r="D12" s="27"/>
      <c r="E12" s="27">
        <v>10731.43</v>
      </c>
      <c r="F12" s="9"/>
      <c r="G12" s="9"/>
      <c r="H12" s="9"/>
      <c r="I12" s="12"/>
      <c r="J12" s="12"/>
      <c r="K12" s="12"/>
      <c r="L12" s="9"/>
    </row>
    <row r="13" spans="1:12" x14ac:dyDescent="0.25">
      <c r="B13" s="9" t="s">
        <v>49</v>
      </c>
      <c r="C13" s="27">
        <f ca="1">'gen receipts 2021'!J5+'Grants Receipts'!H4+'Grants Receipts'!I4</f>
        <v>10</v>
      </c>
      <c r="D13" s="27"/>
      <c r="E13" s="27">
        <v>41678.770000000004</v>
      </c>
      <c r="F13" s="9"/>
      <c r="G13" s="9"/>
      <c r="H13" s="9"/>
      <c r="I13" s="12"/>
      <c r="J13" s="12"/>
      <c r="K13" s="12"/>
      <c r="L13" s="9"/>
    </row>
    <row r="14" spans="1:12" x14ac:dyDescent="0.25">
      <c r="B14" s="9" t="s">
        <v>113</v>
      </c>
      <c r="C14" s="27">
        <f>SUM('gen receipts 2021'!F5)</f>
        <v>2872.659999999998</v>
      </c>
      <c r="D14" s="27"/>
      <c r="E14" s="27">
        <v>1631.2799999999988</v>
      </c>
      <c r="F14" s="9"/>
      <c r="G14" s="9"/>
      <c r="H14" s="9"/>
      <c r="I14" s="12"/>
      <c r="J14" s="12"/>
      <c r="K14" s="12"/>
      <c r="L14" s="9"/>
    </row>
    <row r="15" spans="1:12" x14ac:dyDescent="0.25">
      <c r="B15" s="9" t="s">
        <v>114</v>
      </c>
      <c r="C15" s="27">
        <f ca="1">SUM('gen receipts 2021'!G5)</f>
        <v>0</v>
      </c>
      <c r="D15" s="27"/>
      <c r="E15" s="27">
        <v>950</v>
      </c>
      <c r="F15" s="9"/>
      <c r="G15" s="9"/>
      <c r="H15" s="9"/>
      <c r="I15" s="12"/>
      <c r="J15" s="12"/>
      <c r="K15" s="12"/>
      <c r="L15" s="9"/>
    </row>
    <row r="16" spans="1:12" x14ac:dyDescent="0.25">
      <c r="B16" s="9" t="s">
        <v>57</v>
      </c>
      <c r="C16" s="27">
        <f ca="1">SUM('gen receipts 2021'!K5)</f>
        <v>1563.41</v>
      </c>
      <c r="D16" s="27"/>
      <c r="E16" s="27">
        <v>786.77000000000066</v>
      </c>
      <c r="F16" s="9"/>
      <c r="G16" s="9"/>
      <c r="H16" s="9"/>
      <c r="I16" s="12"/>
      <c r="J16" s="12"/>
      <c r="K16" s="12"/>
      <c r="L16" s="9"/>
    </row>
    <row r="17" spans="2:12" x14ac:dyDescent="0.25">
      <c r="B17" s="9" t="s">
        <v>42</v>
      </c>
      <c r="C17" s="12">
        <f>SUM('gen receipts 2021'!L5)</f>
        <v>27912.268000000007</v>
      </c>
      <c r="D17" s="12"/>
      <c r="E17" s="12">
        <v>14241.609999999999</v>
      </c>
      <c r="F17" s="9"/>
      <c r="G17" s="9"/>
      <c r="H17" s="9"/>
      <c r="I17" s="12"/>
      <c r="J17" s="12"/>
      <c r="K17" s="12"/>
      <c r="L17" s="9"/>
    </row>
    <row r="18" spans="2:12" x14ac:dyDescent="0.25">
      <c r="B18" s="9" t="s">
        <v>58</v>
      </c>
      <c r="C18" s="12">
        <f>SUM('gen receipts 2021'!N5)</f>
        <v>280</v>
      </c>
      <c r="D18" s="12"/>
      <c r="E18" s="12">
        <v>173.22</v>
      </c>
      <c r="F18" s="9"/>
      <c r="G18" s="9"/>
      <c r="H18" s="9"/>
      <c r="I18" s="12"/>
      <c r="J18" s="12"/>
      <c r="K18" s="12"/>
      <c r="L18" s="9"/>
    </row>
    <row r="19" spans="2:12" x14ac:dyDescent="0.25">
      <c r="B19" s="9"/>
      <c r="C19" s="12"/>
      <c r="D19" s="12"/>
      <c r="E19" s="12"/>
      <c r="F19" s="9"/>
      <c r="G19" s="9"/>
      <c r="H19" s="9"/>
      <c r="I19" s="9"/>
      <c r="J19" s="12"/>
      <c r="K19" s="12"/>
      <c r="L19" s="9"/>
    </row>
    <row r="20" spans="2:12" x14ac:dyDescent="0.25">
      <c r="B20" s="11" t="s">
        <v>22</v>
      </c>
      <c r="C20" s="13">
        <f ca="1">SUM(C11:C19)</f>
        <v>36050.878000000012</v>
      </c>
      <c r="D20" s="15"/>
      <c r="E20" s="13">
        <v>71645.180000000008</v>
      </c>
      <c r="F20" s="15"/>
      <c r="G20" s="15"/>
      <c r="H20" s="15"/>
      <c r="I20" s="15"/>
      <c r="J20" s="14"/>
      <c r="K20" s="15"/>
      <c r="L20" s="9"/>
    </row>
    <row r="21" spans="2:12" x14ac:dyDescent="0.25">
      <c r="B21" s="11"/>
      <c r="C21" s="14"/>
      <c r="D21" s="14"/>
      <c r="E21" s="14"/>
      <c r="F21" s="11"/>
      <c r="G21" s="11"/>
      <c r="H21" s="11"/>
      <c r="I21" s="11"/>
      <c r="J21" s="12"/>
      <c r="K21" s="12"/>
      <c r="L21" s="9"/>
    </row>
    <row r="22" spans="2:12" x14ac:dyDescent="0.25">
      <c r="B22" s="11" t="s">
        <v>74</v>
      </c>
      <c r="C22" s="14"/>
      <c r="D22" s="14"/>
      <c r="E22" s="14"/>
      <c r="F22" s="11"/>
      <c r="G22" s="11"/>
      <c r="H22" s="11"/>
      <c r="I22" s="11"/>
      <c r="J22" s="12"/>
      <c r="K22" s="12"/>
      <c r="L22" s="9"/>
    </row>
    <row r="23" spans="2:12" x14ac:dyDescent="0.25">
      <c r="B23" s="9"/>
      <c r="C23" s="12"/>
      <c r="D23" s="12"/>
      <c r="E23" s="12"/>
      <c r="F23" s="9"/>
      <c r="G23" s="9"/>
      <c r="H23" s="9"/>
      <c r="I23" s="9"/>
      <c r="J23" s="12"/>
      <c r="K23" s="12"/>
      <c r="L23" s="9"/>
    </row>
    <row r="24" spans="2:12" x14ac:dyDescent="0.25">
      <c r="B24" s="9" t="s">
        <v>60</v>
      </c>
      <c r="C24" s="12">
        <f>'gen payments 2021'!G4</f>
        <v>0</v>
      </c>
      <c r="D24" s="12"/>
      <c r="E24" s="12">
        <v>0</v>
      </c>
      <c r="F24" s="9"/>
      <c r="G24" s="9"/>
      <c r="H24" s="9"/>
      <c r="I24" s="27"/>
      <c r="J24" s="12"/>
      <c r="K24" s="12"/>
      <c r="L24" s="9"/>
    </row>
    <row r="25" spans="2:12" x14ac:dyDescent="0.25">
      <c r="B25" s="9" t="s">
        <v>43</v>
      </c>
      <c r="C25" s="12">
        <f>'gen payments 2021'!H4</f>
        <v>143.19</v>
      </c>
      <c r="D25" s="12"/>
      <c r="E25" s="12">
        <v>120.55</v>
      </c>
      <c r="F25" s="9"/>
      <c r="G25" s="9"/>
      <c r="H25" s="9"/>
      <c r="I25" s="27"/>
      <c r="J25" s="12"/>
      <c r="K25" s="12"/>
      <c r="L25" s="9"/>
    </row>
    <row r="26" spans="2:12" x14ac:dyDescent="0.25">
      <c r="B26" s="9" t="s">
        <v>61</v>
      </c>
      <c r="C26" s="12">
        <f>'gen payments 2021'!I4</f>
        <v>0</v>
      </c>
      <c r="D26" s="12"/>
      <c r="E26" s="12">
        <v>1408.78</v>
      </c>
      <c r="F26" s="9"/>
      <c r="G26" s="9"/>
      <c r="H26" s="9"/>
      <c r="I26" s="27"/>
      <c r="J26" s="12"/>
      <c r="K26" s="12"/>
      <c r="L26" s="9"/>
    </row>
    <row r="27" spans="2:12" x14ac:dyDescent="0.25">
      <c r="B27" s="9" t="s">
        <v>82</v>
      </c>
      <c r="C27" s="12">
        <f>'gen payments 2021'!F4</f>
        <v>2514.83</v>
      </c>
      <c r="D27" s="12"/>
      <c r="E27" s="12">
        <v>3303.3799999999974</v>
      </c>
      <c r="F27" s="9"/>
      <c r="G27" s="9"/>
      <c r="H27" s="9"/>
      <c r="I27" s="27"/>
      <c r="J27" s="12"/>
      <c r="K27" s="12"/>
      <c r="L27" s="9"/>
    </row>
    <row r="28" spans="2:12" x14ac:dyDescent="0.25">
      <c r="B28" s="9" t="s">
        <v>62</v>
      </c>
      <c r="C28" s="12">
        <f>'gen payments 2021'!J4</f>
        <v>0</v>
      </c>
      <c r="D28" s="12"/>
      <c r="E28" s="12">
        <v>360</v>
      </c>
      <c r="F28" s="9"/>
      <c r="G28" s="9"/>
      <c r="H28" s="9"/>
      <c r="I28" s="27"/>
      <c r="J28" s="12"/>
      <c r="K28" s="12"/>
      <c r="L28" s="9"/>
    </row>
    <row r="29" spans="2:12" x14ac:dyDescent="0.25">
      <c r="B29" s="9" t="s">
        <v>63</v>
      </c>
      <c r="C29" s="12">
        <f>'gen payments 2021'!K4</f>
        <v>5375.3999999999987</v>
      </c>
      <c r="D29" s="12"/>
      <c r="E29" s="12">
        <v>1647.3599999999997</v>
      </c>
      <c r="F29" s="9"/>
      <c r="G29" s="9"/>
      <c r="H29" s="9"/>
      <c r="I29" s="27"/>
      <c r="J29" s="12"/>
      <c r="K29" s="12"/>
      <c r="L29" s="9"/>
    </row>
    <row r="30" spans="2:12" x14ac:dyDescent="0.25">
      <c r="B30" s="9" t="s">
        <v>64</v>
      </c>
      <c r="C30" s="12"/>
      <c r="D30" s="12"/>
      <c r="E30" s="12"/>
      <c r="F30" s="9"/>
      <c r="G30" s="9"/>
      <c r="H30" s="9"/>
      <c r="I30" s="27"/>
      <c r="J30" s="12"/>
      <c r="K30" s="12"/>
      <c r="L30" s="9"/>
    </row>
    <row r="31" spans="2:12" x14ac:dyDescent="0.25">
      <c r="B31" s="9" t="s">
        <v>115</v>
      </c>
      <c r="C31" s="12" t="str">
        <f>'gen payments 2021'!E4</f>
        <v xml:space="preserve"> </v>
      </c>
      <c r="D31" s="12"/>
      <c r="E31" s="12">
        <v>832</v>
      </c>
      <c r="F31" s="9"/>
      <c r="G31" s="9"/>
      <c r="H31" s="9"/>
      <c r="I31" s="27"/>
      <c r="J31" s="12"/>
      <c r="K31" s="12"/>
      <c r="L31" s="9"/>
    </row>
    <row r="32" spans="2:12" x14ac:dyDescent="0.25">
      <c r="B32" s="9" t="s">
        <v>65</v>
      </c>
      <c r="C32" s="12">
        <f>SUM('gen payments 2021'!S4:T4)</f>
        <v>7573.0099999999993</v>
      </c>
      <c r="D32" s="12"/>
      <c r="E32" s="12">
        <v>9018.69</v>
      </c>
      <c r="F32" s="9"/>
      <c r="G32" s="9"/>
      <c r="H32" s="9"/>
      <c r="I32" s="27"/>
      <c r="J32" s="12"/>
      <c r="K32" s="12"/>
      <c r="L32" s="9"/>
    </row>
    <row r="33" spans="2:12" x14ac:dyDescent="0.25">
      <c r="B33" s="9" t="s">
        <v>66</v>
      </c>
      <c r="C33" s="12">
        <f>'gen payments 2021'!O4</f>
        <v>3999.34</v>
      </c>
      <c r="D33" s="12"/>
      <c r="E33" s="12">
        <v>6276.4699999999993</v>
      </c>
      <c r="F33" s="9"/>
      <c r="G33" s="9"/>
      <c r="H33" s="9"/>
      <c r="I33" s="27"/>
      <c r="J33" s="12"/>
      <c r="K33" s="12"/>
      <c r="L33" s="9"/>
    </row>
    <row r="34" spans="2:12" x14ac:dyDescent="0.25">
      <c r="B34" s="9" t="s">
        <v>40</v>
      </c>
      <c r="C34" s="12">
        <f>SUM('gen payments 2021'!P4:Q4)</f>
        <v>4844.3999999999987</v>
      </c>
      <c r="D34" s="12"/>
      <c r="E34" s="12">
        <v>3864</v>
      </c>
      <c r="F34" s="9"/>
      <c r="G34" s="9"/>
      <c r="H34" s="9"/>
      <c r="I34" s="27"/>
      <c r="J34" s="12"/>
      <c r="K34" s="12"/>
      <c r="L34" s="9"/>
    </row>
    <row r="35" spans="2:12" x14ac:dyDescent="0.25">
      <c r="B35" s="9" t="s">
        <v>67</v>
      </c>
      <c r="C35" s="12">
        <f>SUM('gen payments 2021'!M4:N4)</f>
        <v>4590.43</v>
      </c>
      <c r="D35" s="12"/>
      <c r="E35" s="12">
        <v>4346.75</v>
      </c>
      <c r="F35" s="9"/>
      <c r="G35" s="9"/>
      <c r="H35" s="9"/>
      <c r="I35" s="27"/>
      <c r="J35" s="12"/>
      <c r="K35" s="12"/>
      <c r="L35" s="9"/>
    </row>
    <row r="36" spans="2:12" x14ac:dyDescent="0.25">
      <c r="B36" s="9" t="s">
        <v>68</v>
      </c>
      <c r="C36" s="12">
        <f>'gen payments 2021'!R4</f>
        <v>0</v>
      </c>
      <c r="D36" s="12"/>
      <c r="E36" s="12">
        <v>2592.3500000000008</v>
      </c>
      <c r="F36" s="9"/>
      <c r="G36" s="9"/>
      <c r="H36" s="9"/>
      <c r="I36" s="27"/>
      <c r="J36" s="12"/>
      <c r="K36" s="12"/>
      <c r="L36" s="9"/>
    </row>
    <row r="37" spans="2:12" x14ac:dyDescent="0.25">
      <c r="B37" s="9" t="s">
        <v>44</v>
      </c>
      <c r="C37" s="12">
        <f>'gen payments 2021'!U4</f>
        <v>847.64</v>
      </c>
      <c r="D37" s="12"/>
      <c r="E37" s="12">
        <v>2780.41</v>
      </c>
      <c r="F37" s="9"/>
      <c r="G37" s="9"/>
      <c r="H37" s="9"/>
      <c r="I37" s="27"/>
      <c r="J37" s="12"/>
      <c r="K37" s="12"/>
      <c r="L37" s="9"/>
    </row>
    <row r="38" spans="2:12" x14ac:dyDescent="0.25">
      <c r="B38" s="9" t="s">
        <v>83</v>
      </c>
      <c r="C38" s="12">
        <f>'gen payments 2021'!Y4</f>
        <v>140.4</v>
      </c>
      <c r="D38" s="12"/>
      <c r="E38" s="12">
        <v>348.4</v>
      </c>
      <c r="F38" s="9"/>
      <c r="G38" s="9"/>
      <c r="H38" s="9"/>
      <c r="I38" s="27"/>
      <c r="J38" s="12"/>
      <c r="K38" s="12"/>
      <c r="L38" s="9"/>
    </row>
    <row r="39" spans="2:12" x14ac:dyDescent="0.25">
      <c r="B39" s="9" t="s">
        <v>45</v>
      </c>
      <c r="C39" s="12">
        <f>'gen payments 2021'!V4</f>
        <v>2469.1999999999998</v>
      </c>
      <c r="D39" s="12"/>
      <c r="E39" s="12">
        <v>2326.5899999999997</v>
      </c>
      <c r="F39" s="9"/>
      <c r="G39" s="9"/>
      <c r="H39" s="9"/>
      <c r="I39" s="27"/>
      <c r="J39" s="12"/>
      <c r="K39" s="12"/>
      <c r="L39" s="9"/>
    </row>
    <row r="40" spans="2:12" x14ac:dyDescent="0.25">
      <c r="B40" s="9" t="s">
        <v>69</v>
      </c>
      <c r="C40" s="12">
        <f>'gen payments 2021'!W4</f>
        <v>521.32000000000005</v>
      </c>
      <c r="D40" s="12"/>
      <c r="E40" s="12">
        <v>3106.57</v>
      </c>
      <c r="F40" s="9"/>
      <c r="G40" s="9"/>
      <c r="H40" s="9"/>
      <c r="I40" s="27"/>
      <c r="J40" s="12"/>
      <c r="K40" s="12"/>
      <c r="L40" s="9"/>
    </row>
    <row r="41" spans="2:12" x14ac:dyDescent="0.25">
      <c r="B41" s="9" t="s">
        <v>70</v>
      </c>
      <c r="C41" s="12">
        <f>'gen payments 2021'!AB4</f>
        <v>939.4</v>
      </c>
      <c r="D41" s="12"/>
      <c r="E41" s="12">
        <v>2624.2299999999991</v>
      </c>
      <c r="F41" s="9"/>
      <c r="G41" s="9"/>
      <c r="H41" s="9"/>
      <c r="I41" s="27"/>
      <c r="J41" s="12"/>
      <c r="K41" s="12"/>
      <c r="L41" s="9"/>
    </row>
    <row r="42" spans="2:12" x14ac:dyDescent="0.25">
      <c r="B42" s="9" t="s">
        <v>71</v>
      </c>
      <c r="C42" s="12">
        <f>'gen payments 2021'!X4</f>
        <v>0</v>
      </c>
      <c r="D42" s="12"/>
      <c r="E42" s="12">
        <v>554.25</v>
      </c>
      <c r="F42" s="9"/>
      <c r="G42" s="9"/>
      <c r="H42" s="9"/>
      <c r="I42" s="27"/>
      <c r="J42" s="12"/>
      <c r="K42" s="12"/>
      <c r="L42" s="9"/>
    </row>
    <row r="43" spans="2:12" x14ac:dyDescent="0.25">
      <c r="B43" s="9"/>
      <c r="C43" s="12"/>
      <c r="D43" s="12"/>
      <c r="E43" s="12"/>
      <c r="F43" s="9"/>
      <c r="G43" s="9"/>
      <c r="H43" s="9"/>
      <c r="I43" s="30"/>
      <c r="J43" s="12"/>
      <c r="K43" s="12"/>
      <c r="L43" s="9"/>
    </row>
    <row r="44" spans="2:12" x14ac:dyDescent="0.25">
      <c r="B44" s="11" t="s">
        <v>23</v>
      </c>
      <c r="C44" s="13">
        <f>SUM(C24:C43)</f>
        <v>33958.559999999998</v>
      </c>
      <c r="D44" s="15"/>
      <c r="E44" s="13">
        <v>45510.779999999984</v>
      </c>
      <c r="F44" s="15"/>
      <c r="G44" s="32"/>
      <c r="H44" s="15"/>
      <c r="I44" s="15"/>
      <c r="J44" s="14"/>
      <c r="K44" s="15"/>
      <c r="L44" s="28"/>
    </row>
    <row r="45" spans="2:12" x14ac:dyDescent="0.25">
      <c r="B45" s="11"/>
      <c r="C45" s="14"/>
      <c r="D45" s="14"/>
      <c r="E45" s="14"/>
      <c r="F45" s="14"/>
      <c r="G45" s="14"/>
      <c r="H45" s="14"/>
      <c r="I45" s="14"/>
      <c r="J45" s="14"/>
      <c r="K45" s="14"/>
      <c r="L45" s="9"/>
    </row>
    <row r="46" spans="2:12" x14ac:dyDescent="0.25">
      <c r="B46" s="11" t="s">
        <v>24</v>
      </c>
      <c r="C46" s="14">
        <f ca="1">SUM(C20-C44)</f>
        <v>7405.2080000000133</v>
      </c>
      <c r="D46" s="14"/>
      <c r="E46" s="14">
        <v>26134.400000000023</v>
      </c>
      <c r="F46" s="14"/>
      <c r="G46" s="14"/>
      <c r="H46" s="14"/>
      <c r="I46" s="14"/>
      <c r="J46" s="14"/>
      <c r="K46" s="14"/>
      <c r="L46" s="9"/>
    </row>
    <row r="48" spans="2:12" x14ac:dyDescent="0.25">
      <c r="B48" t="s">
        <v>75</v>
      </c>
      <c r="C48" s="34">
        <f>E50</f>
        <v>33644.400000000023</v>
      </c>
      <c r="E48" s="34">
        <v>7510</v>
      </c>
      <c r="I48" s="26"/>
    </row>
    <row r="49" spans="2:13" x14ac:dyDescent="0.25">
      <c r="G49" s="26"/>
    </row>
    <row r="50" spans="2:13" ht="15.75" thickBot="1" x14ac:dyDescent="0.3">
      <c r="B50" t="s">
        <v>76</v>
      </c>
      <c r="C50" s="96">
        <f t="shared" ref="C50" ca="1" si="0">SUM(C46:C48)</f>
        <v>41049.608000000037</v>
      </c>
      <c r="D50" s="98"/>
      <c r="E50" s="96">
        <v>33644.400000000023</v>
      </c>
      <c r="F50" s="38"/>
    </row>
    <row r="51" spans="2:13" ht="15.75" thickTop="1" x14ac:dyDescent="0.25"/>
    <row r="52" spans="2:13" x14ac:dyDescent="0.25">
      <c r="B52" t="s">
        <v>77</v>
      </c>
    </row>
    <row r="53" spans="2:13" x14ac:dyDescent="0.25">
      <c r="B53" t="s">
        <v>78</v>
      </c>
      <c r="E53" s="34">
        <v>6982.96</v>
      </c>
      <c r="J53" s="72"/>
      <c r="L53" s="72"/>
      <c r="M53" s="26"/>
    </row>
    <row r="54" spans="2:13" x14ac:dyDescent="0.25">
      <c r="B54" t="s">
        <v>79</v>
      </c>
      <c r="E54" s="34">
        <v>458.24</v>
      </c>
      <c r="J54" s="72"/>
      <c r="L54" s="72"/>
      <c r="M54" s="26"/>
    </row>
    <row r="55" spans="2:13" x14ac:dyDescent="0.25">
      <c r="B55" t="s">
        <v>80</v>
      </c>
      <c r="E55" s="34">
        <v>26203.200000000001</v>
      </c>
      <c r="J55" s="72"/>
      <c r="L55" s="72"/>
      <c r="M55" s="26"/>
    </row>
    <row r="57" spans="2:13" ht="15.75" thickBot="1" x14ac:dyDescent="0.3">
      <c r="B57" t="s">
        <v>81</v>
      </c>
      <c r="C57" s="97">
        <f t="shared" ref="C57" si="1">SUM(C53:C56)</f>
        <v>0</v>
      </c>
      <c r="D57" s="99"/>
      <c r="E57" s="97">
        <v>33644.400000000001</v>
      </c>
      <c r="F57" s="37"/>
    </row>
    <row r="58" spans="2:13" ht="15.75" thickTop="1" x14ac:dyDescent="0.25"/>
  </sheetData>
  <mergeCells count="3">
    <mergeCell ref="A1:H1"/>
    <mergeCell ref="A3:H3"/>
    <mergeCell ref="A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C23" sqref="C23"/>
    </sheetView>
  </sheetViews>
  <sheetFormatPr defaultRowHeight="15" x14ac:dyDescent="0.25"/>
  <cols>
    <col min="1" max="1" width="16.140625" customWidth="1"/>
    <col min="2" max="2" width="25.5703125" bestFit="1" customWidth="1"/>
    <col min="257" max="257" width="16.140625" customWidth="1"/>
    <col min="258" max="258" width="25.5703125" bestFit="1" customWidth="1"/>
    <col min="513" max="513" width="16.140625" customWidth="1"/>
    <col min="514" max="514" width="25.5703125" bestFit="1" customWidth="1"/>
    <col min="769" max="769" width="16.140625" customWidth="1"/>
    <col min="770" max="770" width="25.5703125" bestFit="1" customWidth="1"/>
    <col min="1025" max="1025" width="16.140625" customWidth="1"/>
    <col min="1026" max="1026" width="25.5703125" bestFit="1" customWidth="1"/>
    <col min="1281" max="1281" width="16.140625" customWidth="1"/>
    <col min="1282" max="1282" width="25.5703125" bestFit="1" customWidth="1"/>
    <col min="1537" max="1537" width="16.140625" customWidth="1"/>
    <col min="1538" max="1538" width="25.5703125" bestFit="1" customWidth="1"/>
    <col min="1793" max="1793" width="16.140625" customWidth="1"/>
    <col min="1794" max="1794" width="25.5703125" bestFit="1" customWidth="1"/>
    <col min="2049" max="2049" width="16.140625" customWidth="1"/>
    <col min="2050" max="2050" width="25.5703125" bestFit="1" customWidth="1"/>
    <col min="2305" max="2305" width="16.140625" customWidth="1"/>
    <col min="2306" max="2306" width="25.5703125" bestFit="1" customWidth="1"/>
    <col min="2561" max="2561" width="16.140625" customWidth="1"/>
    <col min="2562" max="2562" width="25.5703125" bestFit="1" customWidth="1"/>
    <col min="2817" max="2817" width="16.140625" customWidth="1"/>
    <col min="2818" max="2818" width="25.5703125" bestFit="1" customWidth="1"/>
    <col min="3073" max="3073" width="16.140625" customWidth="1"/>
    <col min="3074" max="3074" width="25.5703125" bestFit="1" customWidth="1"/>
    <col min="3329" max="3329" width="16.140625" customWidth="1"/>
    <col min="3330" max="3330" width="25.5703125" bestFit="1" customWidth="1"/>
    <col min="3585" max="3585" width="16.140625" customWidth="1"/>
    <col min="3586" max="3586" width="25.5703125" bestFit="1" customWidth="1"/>
    <col min="3841" max="3841" width="16.140625" customWidth="1"/>
    <col min="3842" max="3842" width="25.5703125" bestFit="1" customWidth="1"/>
    <col min="4097" max="4097" width="16.140625" customWidth="1"/>
    <col min="4098" max="4098" width="25.5703125" bestFit="1" customWidth="1"/>
    <col min="4353" max="4353" width="16.140625" customWidth="1"/>
    <col min="4354" max="4354" width="25.5703125" bestFit="1" customWidth="1"/>
    <col min="4609" max="4609" width="16.140625" customWidth="1"/>
    <col min="4610" max="4610" width="25.5703125" bestFit="1" customWidth="1"/>
    <col min="4865" max="4865" width="16.140625" customWidth="1"/>
    <col min="4866" max="4866" width="25.5703125" bestFit="1" customWidth="1"/>
    <col min="5121" max="5121" width="16.140625" customWidth="1"/>
    <col min="5122" max="5122" width="25.5703125" bestFit="1" customWidth="1"/>
    <col min="5377" max="5377" width="16.140625" customWidth="1"/>
    <col min="5378" max="5378" width="25.5703125" bestFit="1" customWidth="1"/>
    <col min="5633" max="5633" width="16.140625" customWidth="1"/>
    <col min="5634" max="5634" width="25.5703125" bestFit="1" customWidth="1"/>
    <col min="5889" max="5889" width="16.140625" customWidth="1"/>
    <col min="5890" max="5890" width="25.5703125" bestFit="1" customWidth="1"/>
    <col min="6145" max="6145" width="16.140625" customWidth="1"/>
    <col min="6146" max="6146" width="25.5703125" bestFit="1" customWidth="1"/>
    <col min="6401" max="6401" width="16.140625" customWidth="1"/>
    <col min="6402" max="6402" width="25.5703125" bestFit="1" customWidth="1"/>
    <col min="6657" max="6657" width="16.140625" customWidth="1"/>
    <col min="6658" max="6658" width="25.5703125" bestFit="1" customWidth="1"/>
    <col min="6913" max="6913" width="16.140625" customWidth="1"/>
    <col min="6914" max="6914" width="25.5703125" bestFit="1" customWidth="1"/>
    <col min="7169" max="7169" width="16.140625" customWidth="1"/>
    <col min="7170" max="7170" width="25.5703125" bestFit="1" customWidth="1"/>
    <col min="7425" max="7425" width="16.140625" customWidth="1"/>
    <col min="7426" max="7426" width="25.5703125" bestFit="1" customWidth="1"/>
    <col min="7681" max="7681" width="16.140625" customWidth="1"/>
    <col min="7682" max="7682" width="25.5703125" bestFit="1" customWidth="1"/>
    <col min="7937" max="7937" width="16.140625" customWidth="1"/>
    <col min="7938" max="7938" width="25.5703125" bestFit="1" customWidth="1"/>
    <col min="8193" max="8193" width="16.140625" customWidth="1"/>
    <col min="8194" max="8194" width="25.5703125" bestFit="1" customWidth="1"/>
    <col min="8449" max="8449" width="16.140625" customWidth="1"/>
    <col min="8450" max="8450" width="25.5703125" bestFit="1" customWidth="1"/>
    <col min="8705" max="8705" width="16.140625" customWidth="1"/>
    <col min="8706" max="8706" width="25.5703125" bestFit="1" customWidth="1"/>
    <col min="8961" max="8961" width="16.140625" customWidth="1"/>
    <col min="8962" max="8962" width="25.5703125" bestFit="1" customWidth="1"/>
    <col min="9217" max="9217" width="16.140625" customWidth="1"/>
    <col min="9218" max="9218" width="25.5703125" bestFit="1" customWidth="1"/>
    <col min="9473" max="9473" width="16.140625" customWidth="1"/>
    <col min="9474" max="9474" width="25.5703125" bestFit="1" customWidth="1"/>
    <col min="9729" max="9729" width="16.140625" customWidth="1"/>
    <col min="9730" max="9730" width="25.5703125" bestFit="1" customWidth="1"/>
    <col min="9985" max="9985" width="16.140625" customWidth="1"/>
    <col min="9986" max="9986" width="25.5703125" bestFit="1" customWidth="1"/>
    <col min="10241" max="10241" width="16.140625" customWidth="1"/>
    <col min="10242" max="10242" width="25.5703125" bestFit="1" customWidth="1"/>
    <col min="10497" max="10497" width="16.140625" customWidth="1"/>
    <col min="10498" max="10498" width="25.5703125" bestFit="1" customWidth="1"/>
    <col min="10753" max="10753" width="16.140625" customWidth="1"/>
    <col min="10754" max="10754" width="25.5703125" bestFit="1" customWidth="1"/>
    <col min="11009" max="11009" width="16.140625" customWidth="1"/>
    <col min="11010" max="11010" width="25.5703125" bestFit="1" customWidth="1"/>
    <col min="11265" max="11265" width="16.140625" customWidth="1"/>
    <col min="11266" max="11266" width="25.5703125" bestFit="1" customWidth="1"/>
    <col min="11521" max="11521" width="16.140625" customWidth="1"/>
    <col min="11522" max="11522" width="25.5703125" bestFit="1" customWidth="1"/>
    <col min="11777" max="11777" width="16.140625" customWidth="1"/>
    <col min="11778" max="11778" width="25.5703125" bestFit="1" customWidth="1"/>
    <col min="12033" max="12033" width="16.140625" customWidth="1"/>
    <col min="12034" max="12034" width="25.5703125" bestFit="1" customWidth="1"/>
    <col min="12289" max="12289" width="16.140625" customWidth="1"/>
    <col min="12290" max="12290" width="25.5703125" bestFit="1" customWidth="1"/>
    <col min="12545" max="12545" width="16.140625" customWidth="1"/>
    <col min="12546" max="12546" width="25.5703125" bestFit="1" customWidth="1"/>
    <col min="12801" max="12801" width="16.140625" customWidth="1"/>
    <col min="12802" max="12802" width="25.5703125" bestFit="1" customWidth="1"/>
    <col min="13057" max="13057" width="16.140625" customWidth="1"/>
    <col min="13058" max="13058" width="25.5703125" bestFit="1" customWidth="1"/>
    <col min="13313" max="13313" width="16.140625" customWidth="1"/>
    <col min="13314" max="13314" width="25.5703125" bestFit="1" customWidth="1"/>
    <col min="13569" max="13569" width="16.140625" customWidth="1"/>
    <col min="13570" max="13570" width="25.5703125" bestFit="1" customWidth="1"/>
    <col min="13825" max="13825" width="16.140625" customWidth="1"/>
    <col min="13826" max="13826" width="25.5703125" bestFit="1" customWidth="1"/>
    <col min="14081" max="14081" width="16.140625" customWidth="1"/>
    <col min="14082" max="14082" width="25.5703125" bestFit="1" customWidth="1"/>
    <col min="14337" max="14337" width="16.140625" customWidth="1"/>
    <col min="14338" max="14338" width="25.5703125" bestFit="1" customWidth="1"/>
    <col min="14593" max="14593" width="16.140625" customWidth="1"/>
    <col min="14594" max="14594" width="25.5703125" bestFit="1" customWidth="1"/>
    <col min="14849" max="14849" width="16.140625" customWidth="1"/>
    <col min="14850" max="14850" width="25.5703125" bestFit="1" customWidth="1"/>
    <col min="15105" max="15105" width="16.140625" customWidth="1"/>
    <col min="15106" max="15106" width="25.5703125" bestFit="1" customWidth="1"/>
    <col min="15361" max="15361" width="16.140625" customWidth="1"/>
    <col min="15362" max="15362" width="25.5703125" bestFit="1" customWidth="1"/>
    <col min="15617" max="15617" width="16.140625" customWidth="1"/>
    <col min="15618" max="15618" width="25.5703125" bestFit="1" customWidth="1"/>
    <col min="15873" max="15873" width="16.140625" customWidth="1"/>
    <col min="15874" max="15874" width="25.5703125" bestFit="1" customWidth="1"/>
    <col min="16129" max="16129" width="16.140625" customWidth="1"/>
    <col min="16130" max="16130" width="25.5703125" bestFit="1" customWidth="1"/>
  </cols>
  <sheetData>
    <row r="1" spans="1:7" ht="20.25" x14ac:dyDescent="0.3">
      <c r="A1" s="142" t="str">
        <f>pl!A1</f>
        <v>Huon FM Community Radio Club Inc</v>
      </c>
      <c r="B1" s="142"/>
      <c r="C1" s="142"/>
      <c r="D1" s="142"/>
      <c r="E1" s="142"/>
      <c r="F1" s="142"/>
      <c r="G1" s="142"/>
    </row>
    <row r="2" spans="1:7" ht="20.25" x14ac:dyDescent="0.3">
      <c r="A2" s="16"/>
      <c r="B2" s="17"/>
      <c r="C2" s="16"/>
      <c r="D2" s="17"/>
      <c r="E2" s="17"/>
      <c r="F2" s="17"/>
      <c r="G2" s="17"/>
    </row>
    <row r="3" spans="1:7" ht="20.25" x14ac:dyDescent="0.3">
      <c r="A3" s="142" t="s">
        <v>25</v>
      </c>
      <c r="B3" s="142"/>
      <c r="C3" s="142"/>
      <c r="D3" s="142"/>
      <c r="E3" s="142"/>
      <c r="F3" s="142"/>
      <c r="G3" s="142"/>
    </row>
    <row r="4" spans="1:7" ht="20.25" x14ac:dyDescent="0.3">
      <c r="A4" s="16"/>
      <c r="B4" s="17"/>
      <c r="C4" s="16"/>
      <c r="D4" s="17"/>
      <c r="E4" s="17"/>
      <c r="F4" s="17"/>
      <c r="G4" s="17"/>
    </row>
    <row r="5" spans="1:7" ht="20.25" x14ac:dyDescent="0.3">
      <c r="A5" s="142" t="s">
        <v>165</v>
      </c>
      <c r="B5" s="142"/>
      <c r="C5" s="142"/>
      <c r="D5" s="142"/>
      <c r="E5" s="142"/>
      <c r="F5" s="142"/>
      <c r="G5" s="142"/>
    </row>
    <row r="6" spans="1:7" ht="15.75" x14ac:dyDescent="0.25">
      <c r="B6" s="18"/>
      <c r="C6" s="18"/>
    </row>
    <row r="7" spans="1:7" ht="15.75" x14ac:dyDescent="0.25">
      <c r="A7" s="19"/>
      <c r="B7" s="20"/>
      <c r="C7" s="20"/>
      <c r="D7" s="19"/>
      <c r="E7" s="19"/>
      <c r="F7" s="19"/>
      <c r="G7" s="19"/>
    </row>
    <row r="8" spans="1:7" ht="15.75" x14ac:dyDescent="0.25">
      <c r="B8" s="18"/>
      <c r="C8" s="18"/>
    </row>
    <row r="9" spans="1:7" ht="15.75" x14ac:dyDescent="0.25">
      <c r="B9" s="21" t="s">
        <v>84</v>
      </c>
      <c r="C9" s="18" t="s">
        <v>314</v>
      </c>
    </row>
    <row r="10" spans="1:7" ht="15.75" x14ac:dyDescent="0.25">
      <c r="B10" s="21"/>
      <c r="C10" s="18"/>
    </row>
    <row r="11" spans="1:7" ht="15.75" x14ac:dyDescent="0.25">
      <c r="B11" s="21" t="s">
        <v>86</v>
      </c>
      <c r="C11" s="18" t="s">
        <v>315</v>
      </c>
    </row>
    <row r="12" spans="1:7" ht="15.75" x14ac:dyDescent="0.25">
      <c r="B12" s="21"/>
      <c r="C12" s="18"/>
    </row>
    <row r="13" spans="1:7" ht="15.75" x14ac:dyDescent="0.25">
      <c r="B13" s="21" t="s">
        <v>47</v>
      </c>
      <c r="C13" s="18" t="s">
        <v>316</v>
      </c>
    </row>
    <row r="14" spans="1:7" ht="15.75" x14ac:dyDescent="0.25">
      <c r="B14" s="21"/>
      <c r="C14" s="18"/>
    </row>
    <row r="15" spans="1:7" ht="15.75" x14ac:dyDescent="0.25">
      <c r="B15" s="21" t="s">
        <v>46</v>
      </c>
      <c r="C15" s="18" t="s">
        <v>317</v>
      </c>
    </row>
    <row r="16" spans="1:7" ht="15.75" x14ac:dyDescent="0.25">
      <c r="B16" s="21"/>
      <c r="C16" s="18"/>
    </row>
    <row r="17" spans="2:3" ht="15.75" x14ac:dyDescent="0.25">
      <c r="B17" s="21" t="s">
        <v>51</v>
      </c>
      <c r="C17" s="18" t="s">
        <v>88</v>
      </c>
    </row>
    <row r="18" spans="2:3" ht="15.75" x14ac:dyDescent="0.25">
      <c r="B18" s="21"/>
      <c r="C18" s="18" t="s">
        <v>231</v>
      </c>
    </row>
    <row r="19" spans="2:3" ht="15.75" x14ac:dyDescent="0.25">
      <c r="B19" s="21"/>
      <c r="C19" s="18" t="s">
        <v>318</v>
      </c>
    </row>
    <row r="20" spans="2:3" ht="15.75" x14ac:dyDescent="0.25">
      <c r="B20" s="21"/>
      <c r="C20" s="18" t="s">
        <v>319</v>
      </c>
    </row>
    <row r="21" spans="2:3" ht="15.75" x14ac:dyDescent="0.25">
      <c r="B21" s="21"/>
      <c r="C21" s="18"/>
    </row>
    <row r="22" spans="2:3" ht="15.75" x14ac:dyDescent="0.25">
      <c r="B22" s="21"/>
      <c r="C22" s="18"/>
    </row>
    <row r="23" spans="2:3" ht="15.75" x14ac:dyDescent="0.25">
      <c r="B23" s="18"/>
      <c r="C23" s="18"/>
    </row>
    <row r="24" spans="2:3" ht="15.75" x14ac:dyDescent="0.25">
      <c r="B24" s="18"/>
      <c r="C24" s="18"/>
    </row>
    <row r="26" spans="2:3" ht="15.75" x14ac:dyDescent="0.25">
      <c r="B26" s="18" t="s">
        <v>3</v>
      </c>
    </row>
    <row r="27" spans="2:3" ht="15.75" x14ac:dyDescent="0.25">
      <c r="B27" s="18" t="s">
        <v>26</v>
      </c>
    </row>
    <row r="28" spans="2:3" ht="15.75" x14ac:dyDescent="0.25">
      <c r="B28" s="18" t="s">
        <v>5</v>
      </c>
    </row>
    <row r="29" spans="2:3" ht="15.75" x14ac:dyDescent="0.25">
      <c r="B29" s="18"/>
    </row>
    <row r="30" spans="2:3" ht="15.75" x14ac:dyDescent="0.25">
      <c r="B30" s="22">
        <v>44767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workbookViewId="0">
      <selection activeCell="A11" sqref="A11"/>
    </sheetView>
  </sheetViews>
  <sheetFormatPr defaultRowHeight="15" x14ac:dyDescent="0.25"/>
  <sheetData>
    <row r="1" spans="1:9" ht="20.25" x14ac:dyDescent="0.3">
      <c r="A1" s="142" t="str">
        <f>ob!A1</f>
        <v>Huon FM Community Radio Club Inc</v>
      </c>
      <c r="B1" s="142"/>
      <c r="C1" s="142"/>
      <c r="D1" s="142"/>
      <c r="E1" s="142"/>
      <c r="F1" s="142"/>
      <c r="G1" s="142"/>
      <c r="H1" s="142"/>
      <c r="I1" s="142"/>
    </row>
    <row r="2" spans="1:9" ht="20.25" x14ac:dyDescent="0.3">
      <c r="A2" s="16"/>
    </row>
    <row r="3" spans="1:9" ht="20.25" x14ac:dyDescent="0.3">
      <c r="A3" s="142" t="s">
        <v>27</v>
      </c>
      <c r="B3" s="142"/>
      <c r="C3" s="142"/>
      <c r="D3" s="142"/>
      <c r="E3" s="142"/>
      <c r="F3" s="142"/>
      <c r="G3" s="142"/>
      <c r="H3" s="142"/>
      <c r="I3" s="142"/>
    </row>
    <row r="4" spans="1:9" ht="20.25" x14ac:dyDescent="0.3">
      <c r="A4" s="16"/>
    </row>
    <row r="5" spans="1:9" ht="20.25" x14ac:dyDescent="0.3">
      <c r="A5" s="142" t="s">
        <v>166</v>
      </c>
      <c r="B5" s="142"/>
      <c r="C5" s="142"/>
      <c r="D5" s="142"/>
      <c r="E5" s="142"/>
      <c r="F5" s="142"/>
      <c r="G5" s="142"/>
      <c r="H5" s="142"/>
      <c r="I5" s="142"/>
    </row>
    <row r="6" spans="1:9" ht="15.75" x14ac:dyDescent="0.25">
      <c r="A6" s="20"/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8"/>
    </row>
    <row r="8" spans="1:9" ht="15.75" x14ac:dyDescent="0.25">
      <c r="A8" s="18"/>
    </row>
    <row r="9" spans="1:9" ht="15.75" x14ac:dyDescent="0.25">
      <c r="A9" s="18"/>
    </row>
    <row r="10" spans="1:9" ht="15.75" x14ac:dyDescent="0.25">
      <c r="A10" s="18"/>
    </row>
    <row r="11" spans="1:9" ht="15.75" x14ac:dyDescent="0.25">
      <c r="A11" s="18" t="s">
        <v>320</v>
      </c>
    </row>
    <row r="12" spans="1:9" ht="15.75" x14ac:dyDescent="0.25">
      <c r="A12" s="18" t="s">
        <v>28</v>
      </c>
    </row>
    <row r="13" spans="1:9" ht="15.75" x14ac:dyDescent="0.25">
      <c r="A13" s="18"/>
    </row>
    <row r="14" spans="1:9" ht="15.75" x14ac:dyDescent="0.25">
      <c r="A14" s="18"/>
    </row>
    <row r="15" spans="1:9" ht="15.75" x14ac:dyDescent="0.25">
      <c r="A15" s="23" t="s">
        <v>29</v>
      </c>
      <c r="B15" s="18" t="s">
        <v>30</v>
      </c>
    </row>
    <row r="16" spans="1:9" ht="15.75" x14ac:dyDescent="0.25">
      <c r="A16" s="23"/>
      <c r="B16" s="18" t="s">
        <v>167</v>
      </c>
    </row>
    <row r="17" spans="1:2" ht="15.75" x14ac:dyDescent="0.25">
      <c r="A17" s="23"/>
      <c r="B17" s="18"/>
    </row>
    <row r="18" spans="1:2" ht="15.75" x14ac:dyDescent="0.25">
      <c r="A18" s="23" t="s">
        <v>31</v>
      </c>
      <c r="B18" s="18" t="s">
        <v>32</v>
      </c>
    </row>
    <row r="19" spans="1:2" ht="15.75" x14ac:dyDescent="0.25">
      <c r="A19" s="23"/>
      <c r="B19" s="18" t="s">
        <v>168</v>
      </c>
    </row>
    <row r="20" spans="1:2" ht="15.75" x14ac:dyDescent="0.25">
      <c r="A20" s="23"/>
      <c r="B20" s="18"/>
    </row>
    <row r="21" spans="1:2" ht="15.75" x14ac:dyDescent="0.25">
      <c r="A21" s="23" t="s">
        <v>33</v>
      </c>
      <c r="B21" s="18" t="s">
        <v>34</v>
      </c>
    </row>
    <row r="22" spans="1:2" ht="15.75" x14ac:dyDescent="0.25">
      <c r="A22" s="18"/>
      <c r="B22" s="18" t="s">
        <v>35</v>
      </c>
    </row>
    <row r="23" spans="1:2" ht="15.75" x14ac:dyDescent="0.25">
      <c r="A23" s="18"/>
      <c r="B23" s="18"/>
    </row>
    <row r="24" spans="1:2" ht="15.75" x14ac:dyDescent="0.25">
      <c r="A24" s="18"/>
      <c r="B24" s="18"/>
    </row>
    <row r="25" spans="1:2" ht="15.75" x14ac:dyDescent="0.25">
      <c r="A25" s="18"/>
      <c r="B25" s="18"/>
    </row>
    <row r="26" spans="1:2" ht="15.75" x14ac:dyDescent="0.25">
      <c r="A26" s="18"/>
      <c r="B26" s="18"/>
    </row>
    <row r="27" spans="1:2" ht="15.75" x14ac:dyDescent="0.25">
      <c r="A27" s="18"/>
      <c r="B27" s="18" t="s">
        <v>36</v>
      </c>
    </row>
    <row r="28" spans="1:2" ht="15.75" x14ac:dyDescent="0.25">
      <c r="A28" s="18"/>
      <c r="B28" s="18"/>
    </row>
    <row r="29" spans="1:2" ht="15.75" x14ac:dyDescent="0.25">
      <c r="A29" s="18"/>
      <c r="B29" s="18"/>
    </row>
    <row r="30" spans="1:2" ht="15.75" x14ac:dyDescent="0.25">
      <c r="A30" s="18"/>
      <c r="B30" s="18"/>
    </row>
    <row r="31" spans="1:2" ht="15.75" x14ac:dyDescent="0.25">
      <c r="A31" s="18"/>
      <c r="B31" s="18"/>
    </row>
    <row r="32" spans="1:2" ht="15.75" x14ac:dyDescent="0.25">
      <c r="A32" s="18"/>
      <c r="B32" s="18"/>
    </row>
    <row r="33" spans="1:3" ht="15.75" x14ac:dyDescent="0.25">
      <c r="A33" s="18"/>
    </row>
    <row r="35" spans="1:3" ht="15.75" x14ac:dyDescent="0.25">
      <c r="A35" s="18"/>
      <c r="B35" s="18"/>
      <c r="C35" s="18" t="s">
        <v>87</v>
      </c>
    </row>
    <row r="36" spans="1:3" ht="15.75" x14ac:dyDescent="0.25">
      <c r="A36" s="18"/>
      <c r="B36" s="18"/>
      <c r="C36" s="18"/>
    </row>
    <row r="37" spans="1:3" ht="15.75" x14ac:dyDescent="0.25">
      <c r="A37" s="18"/>
      <c r="B37" s="18"/>
      <c r="C37" s="18" t="s">
        <v>37</v>
      </c>
    </row>
    <row r="38" spans="1:3" ht="15.75" x14ac:dyDescent="0.25">
      <c r="A38" s="18"/>
      <c r="B38" s="18"/>
      <c r="C38" s="18"/>
    </row>
    <row r="39" spans="1:3" ht="15.75" x14ac:dyDescent="0.25">
      <c r="A39" s="18"/>
      <c r="B39" s="18"/>
      <c r="C39" s="18"/>
    </row>
    <row r="40" spans="1:3" ht="15.75" x14ac:dyDescent="0.25">
      <c r="A40" s="18"/>
      <c r="B40" s="18"/>
      <c r="C40" s="18"/>
    </row>
    <row r="41" spans="1:3" ht="15.75" x14ac:dyDescent="0.25">
      <c r="A41" s="18"/>
      <c r="B41" s="18"/>
      <c r="C41" s="18"/>
    </row>
    <row r="42" spans="1:3" ht="15.75" x14ac:dyDescent="0.25">
      <c r="A42" s="18"/>
      <c r="B42" s="18"/>
      <c r="C42" s="18"/>
    </row>
    <row r="43" spans="1:3" ht="15.75" x14ac:dyDescent="0.25">
      <c r="A43" s="18"/>
      <c r="B43" s="18"/>
      <c r="C43" s="18"/>
    </row>
    <row r="44" spans="1:3" ht="15.75" x14ac:dyDescent="0.25">
      <c r="A44" s="18"/>
      <c r="B44" s="18"/>
      <c r="C44" s="18"/>
    </row>
    <row r="45" spans="1:3" ht="15.75" x14ac:dyDescent="0.25">
      <c r="A45" s="18"/>
      <c r="B45" s="18"/>
      <c r="C45" s="18"/>
    </row>
    <row r="46" spans="1:3" ht="15.75" x14ac:dyDescent="0.25">
      <c r="A46" s="18"/>
      <c r="B46" s="18"/>
      <c r="C46" s="18"/>
    </row>
    <row r="47" spans="1:3" ht="15.75" x14ac:dyDescent="0.25">
      <c r="A47" s="18"/>
      <c r="B47" s="18"/>
      <c r="C47" s="18"/>
    </row>
  </sheetData>
  <mergeCells count="3">
    <mergeCell ref="A1:I1"/>
    <mergeCell ref="A3:I3"/>
    <mergeCell ref="A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topLeftCell="A4" workbookViewId="0">
      <selection activeCell="F13" sqref="F13"/>
    </sheetView>
  </sheetViews>
  <sheetFormatPr defaultRowHeight="15" x14ac:dyDescent="0.25"/>
  <cols>
    <col min="6" max="6" width="15.140625" customWidth="1"/>
    <col min="7" max="8" width="11.42578125" customWidth="1"/>
    <col min="9" max="9" width="9.28515625" bestFit="1" customWidth="1"/>
  </cols>
  <sheetData>
    <row r="1" spans="1:11" ht="20.25" x14ac:dyDescent="0.3">
      <c r="A1" s="143" t="str">
        <f>pao!A1</f>
        <v>Huon FM Community Radio Club Inc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0.25" x14ac:dyDescent="0.3">
      <c r="A2" s="45"/>
      <c r="B2" s="39"/>
      <c r="C2" s="39"/>
      <c r="D2" s="39"/>
      <c r="E2" s="39"/>
      <c r="F2" s="39"/>
      <c r="G2" s="39"/>
      <c r="H2" s="39"/>
      <c r="I2" s="39"/>
    </row>
    <row r="3" spans="1:11" ht="20.25" x14ac:dyDescent="0.3">
      <c r="A3" s="143" t="s">
        <v>90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20.25" x14ac:dyDescent="0.3">
      <c r="A4" s="45"/>
      <c r="B4" s="39"/>
      <c r="C4" s="39"/>
      <c r="D4" s="39"/>
      <c r="E4" s="39"/>
      <c r="F4" s="39"/>
      <c r="G4" s="39"/>
      <c r="H4" s="39"/>
      <c r="I4" s="39"/>
    </row>
    <row r="5" spans="1:11" ht="20.25" x14ac:dyDescent="0.3">
      <c r="A5" s="143" t="str">
        <f>pao!A5</f>
        <v>For the year ended 30 June 2022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1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11" x14ac:dyDescent="0.25">
      <c r="A7" s="39"/>
      <c r="B7" s="39"/>
      <c r="C7" s="39"/>
      <c r="D7" s="39"/>
      <c r="E7" s="39"/>
      <c r="F7" s="47" t="s">
        <v>108</v>
      </c>
      <c r="G7" s="47"/>
      <c r="H7" s="47" t="s">
        <v>108</v>
      </c>
      <c r="I7" s="47"/>
    </row>
    <row r="8" spans="1:11" x14ac:dyDescent="0.25">
      <c r="A8" s="44" t="s">
        <v>91</v>
      </c>
      <c r="B8" s="39"/>
      <c r="C8" s="39"/>
      <c r="D8" s="39"/>
      <c r="E8" s="39"/>
      <c r="F8" s="39"/>
      <c r="G8" s="39"/>
      <c r="H8" s="39"/>
      <c r="I8" s="39"/>
    </row>
    <row r="9" spans="1:11" x14ac:dyDescent="0.25">
      <c r="A9" s="39" t="s">
        <v>92</v>
      </c>
      <c r="B9" s="39"/>
      <c r="C9" s="39"/>
      <c r="D9" s="39"/>
      <c r="E9" s="39"/>
      <c r="F9" s="41">
        <f ca="1">pl!C13</f>
        <v>10</v>
      </c>
      <c r="G9" s="41"/>
      <c r="H9" s="41">
        <v>41678.770000000004</v>
      </c>
      <c r="I9" s="41"/>
    </row>
    <row r="10" spans="1:11" x14ac:dyDescent="0.25">
      <c r="A10" s="39" t="s">
        <v>93</v>
      </c>
      <c r="B10" s="39"/>
      <c r="C10" s="39"/>
      <c r="D10" s="39"/>
      <c r="E10" s="39"/>
      <c r="F10" s="41">
        <f ca="1">pl!C20-'CF='!F9</f>
        <v>36040.878000000012</v>
      </c>
      <c r="G10" s="41"/>
      <c r="H10" s="41">
        <v>29966.410000000003</v>
      </c>
      <c r="I10" s="41"/>
    </row>
    <row r="11" spans="1:11" x14ac:dyDescent="0.25">
      <c r="A11" s="39" t="s">
        <v>94</v>
      </c>
      <c r="B11" s="39"/>
      <c r="C11" s="39"/>
      <c r="D11" s="39"/>
      <c r="E11" s="39"/>
      <c r="F11" s="42">
        <f>(pl!C44)*-1</f>
        <v>-33958.559999999998</v>
      </c>
      <c r="G11" s="48"/>
      <c r="H11" s="42">
        <v>-45510.779999999984</v>
      </c>
      <c r="I11" s="48"/>
    </row>
    <row r="12" spans="1:11" x14ac:dyDescent="0.25">
      <c r="A12" s="39"/>
      <c r="B12" s="39"/>
      <c r="C12" s="39"/>
      <c r="D12" s="39"/>
      <c r="E12" s="39"/>
      <c r="F12" s="41"/>
      <c r="G12" s="41"/>
      <c r="H12" s="41"/>
      <c r="I12" s="41"/>
    </row>
    <row r="13" spans="1:11" x14ac:dyDescent="0.25">
      <c r="A13" s="44" t="s">
        <v>95</v>
      </c>
      <c r="B13" s="39"/>
      <c r="C13" s="39"/>
      <c r="D13" s="39"/>
      <c r="E13" s="39"/>
      <c r="F13" s="41">
        <f t="shared" ref="F13" ca="1" si="0">SUM(F9:F12)</f>
        <v>7405.2080000000133</v>
      </c>
      <c r="G13" s="41"/>
      <c r="H13" s="41">
        <v>26134.400000000023</v>
      </c>
      <c r="I13" s="41"/>
    </row>
    <row r="14" spans="1:11" x14ac:dyDescent="0.25">
      <c r="A14" s="39"/>
      <c r="B14" s="39"/>
      <c r="C14" s="39"/>
      <c r="D14" s="39"/>
      <c r="E14" s="39"/>
      <c r="F14" s="41"/>
      <c r="G14" s="41"/>
      <c r="H14" s="41"/>
      <c r="I14" s="41"/>
    </row>
    <row r="15" spans="1:11" x14ac:dyDescent="0.25">
      <c r="A15" s="44" t="s">
        <v>96</v>
      </c>
      <c r="B15" s="39"/>
      <c r="C15" s="39"/>
      <c r="D15" s="39"/>
      <c r="E15" s="39"/>
      <c r="F15" s="41"/>
      <c r="G15" s="41"/>
      <c r="H15" s="41"/>
      <c r="I15" s="41"/>
    </row>
    <row r="16" spans="1:11" x14ac:dyDescent="0.25">
      <c r="A16" s="39" t="s">
        <v>97</v>
      </c>
      <c r="B16" s="39"/>
      <c r="C16" s="39"/>
      <c r="D16" s="39"/>
      <c r="E16" s="39"/>
      <c r="F16" s="42">
        <v>0</v>
      </c>
      <c r="G16" s="48"/>
      <c r="H16" s="42">
        <v>0</v>
      </c>
      <c r="I16" s="48"/>
    </row>
    <row r="17" spans="1:9" x14ac:dyDescent="0.25">
      <c r="A17" s="39"/>
      <c r="B17" s="39"/>
      <c r="C17" s="39"/>
      <c r="D17" s="39"/>
      <c r="E17" s="39"/>
      <c r="F17" s="41"/>
      <c r="G17" s="41"/>
      <c r="H17" s="41"/>
      <c r="I17" s="41"/>
    </row>
    <row r="18" spans="1:9" x14ac:dyDescent="0.25">
      <c r="A18" s="44" t="s">
        <v>98</v>
      </c>
      <c r="B18" s="39"/>
      <c r="C18" s="39"/>
      <c r="D18" s="39"/>
      <c r="E18" s="39"/>
      <c r="F18" s="41">
        <f t="shared" ref="F18" si="1">SUM(F16:F17)</f>
        <v>0</v>
      </c>
      <c r="G18" s="41"/>
      <c r="H18" s="41">
        <v>0</v>
      </c>
      <c r="I18" s="41"/>
    </row>
    <row r="19" spans="1:9" x14ac:dyDescent="0.25">
      <c r="A19" s="39"/>
      <c r="B19" s="39"/>
      <c r="C19" s="39"/>
      <c r="D19" s="39"/>
      <c r="E19" s="39"/>
      <c r="F19" s="41"/>
      <c r="G19" s="41"/>
      <c r="H19" s="41"/>
      <c r="I19" s="41"/>
    </row>
    <row r="20" spans="1:9" x14ac:dyDescent="0.25">
      <c r="A20" s="39" t="s">
        <v>99</v>
      </c>
      <c r="B20" s="39"/>
      <c r="C20" s="39"/>
      <c r="D20" s="39"/>
      <c r="E20" s="39"/>
      <c r="F20" s="41">
        <f ca="1">pl!C46</f>
        <v>7405.2080000000133</v>
      </c>
      <c r="G20" s="41"/>
      <c r="H20" s="41">
        <v>26134.400000000023</v>
      </c>
      <c r="I20" s="41"/>
    </row>
    <row r="21" spans="1:9" x14ac:dyDescent="0.25">
      <c r="A21" s="39" t="s">
        <v>100</v>
      </c>
      <c r="B21" s="39"/>
      <c r="C21" s="39"/>
      <c r="D21" s="39"/>
      <c r="E21" s="39"/>
      <c r="F21" s="42" t="e">
        <f>#REF!</f>
        <v>#REF!</v>
      </c>
      <c r="G21" s="48"/>
      <c r="H21" s="42">
        <v>7511</v>
      </c>
      <c r="I21" s="48"/>
    </row>
    <row r="22" spans="1:9" x14ac:dyDescent="0.25">
      <c r="A22" s="39"/>
      <c r="B22" s="39"/>
      <c r="C22" s="39"/>
      <c r="D22" s="39"/>
      <c r="E22" s="39"/>
      <c r="F22" s="41"/>
      <c r="G22" s="41"/>
      <c r="H22" s="41"/>
      <c r="I22" s="41"/>
    </row>
    <row r="23" spans="1:9" x14ac:dyDescent="0.25">
      <c r="A23" s="44" t="s">
        <v>101</v>
      </c>
      <c r="B23" s="39"/>
      <c r="C23" s="39"/>
      <c r="D23" s="39"/>
      <c r="E23" s="39"/>
      <c r="F23" s="41" t="e">
        <f t="shared" ref="F23" ca="1" si="2">SUM(F20:F22)</f>
        <v>#REF!</v>
      </c>
      <c r="G23" s="41"/>
      <c r="H23" s="41">
        <v>33645.400000000023</v>
      </c>
      <c r="I23" s="41"/>
    </row>
    <row r="24" spans="1:9" x14ac:dyDescent="0.25">
      <c r="A24" s="39"/>
      <c r="B24" s="39"/>
      <c r="C24" s="39"/>
      <c r="D24" s="39"/>
      <c r="E24" s="39"/>
      <c r="F24" s="41"/>
      <c r="G24" s="41"/>
      <c r="H24" s="41"/>
      <c r="I24" s="41"/>
    </row>
    <row r="25" spans="1:9" x14ac:dyDescent="0.25">
      <c r="A25" s="44" t="s">
        <v>102</v>
      </c>
      <c r="B25" s="39"/>
      <c r="C25" s="39"/>
      <c r="D25" s="39"/>
      <c r="E25" s="39"/>
      <c r="F25" s="41"/>
      <c r="G25" s="41"/>
      <c r="H25" s="41"/>
      <c r="I25" s="41"/>
    </row>
    <row r="26" spans="1:9" x14ac:dyDescent="0.25">
      <c r="A26" s="39" t="s">
        <v>103</v>
      </c>
      <c r="B26" s="39"/>
      <c r="C26" s="39"/>
      <c r="D26" s="39"/>
      <c r="E26" s="39"/>
      <c r="F26" s="42">
        <f>pl!C57</f>
        <v>0</v>
      </c>
      <c r="G26" s="48"/>
      <c r="H26" s="42">
        <v>33644.400000000001</v>
      </c>
      <c r="I26" s="48"/>
    </row>
    <row r="27" spans="1:9" x14ac:dyDescent="0.25">
      <c r="A27" s="39"/>
      <c r="B27" s="39"/>
      <c r="C27" s="39"/>
      <c r="D27" s="39"/>
      <c r="E27" s="39"/>
      <c r="F27" s="41"/>
      <c r="G27" s="41"/>
      <c r="H27" s="41"/>
      <c r="I27" s="41"/>
    </row>
    <row r="28" spans="1:9" x14ac:dyDescent="0.25">
      <c r="A28" s="44" t="s">
        <v>104</v>
      </c>
      <c r="B28" s="39"/>
      <c r="C28" s="39"/>
      <c r="D28" s="39"/>
      <c r="E28" s="39"/>
      <c r="F28" s="41">
        <f t="shared" ref="F28" si="3">SUM(F26:F27)</f>
        <v>0</v>
      </c>
      <c r="G28" s="41"/>
      <c r="H28" s="41">
        <v>33644.400000000001</v>
      </c>
      <c r="I28" s="41"/>
    </row>
    <row r="29" spans="1:9" x14ac:dyDescent="0.25">
      <c r="A29" s="39"/>
      <c r="B29" s="39"/>
      <c r="C29" s="39"/>
      <c r="D29" s="39"/>
      <c r="E29" s="39"/>
      <c r="F29" s="41"/>
      <c r="G29" s="41"/>
      <c r="H29" s="41"/>
      <c r="I29" s="41"/>
    </row>
    <row r="30" spans="1:9" x14ac:dyDescent="0.25">
      <c r="A30" s="39"/>
      <c r="B30" s="39"/>
      <c r="C30" s="39"/>
      <c r="D30" s="39"/>
      <c r="E30" s="39"/>
      <c r="F30" s="41"/>
      <c r="G30" s="41"/>
      <c r="H30" s="41"/>
      <c r="I30" s="41"/>
    </row>
    <row r="31" spans="1:9" x14ac:dyDescent="0.25">
      <c r="A31" s="46" t="s">
        <v>105</v>
      </c>
      <c r="B31" s="39"/>
      <c r="C31" s="39"/>
      <c r="D31" s="39"/>
      <c r="E31" s="39"/>
      <c r="F31" s="41"/>
      <c r="G31" s="41"/>
      <c r="H31" s="41"/>
      <c r="I31" s="41"/>
    </row>
    <row r="32" spans="1:9" x14ac:dyDescent="0.25">
      <c r="A32" s="39"/>
      <c r="B32" s="39"/>
      <c r="C32" s="39"/>
      <c r="D32" s="39"/>
      <c r="E32" s="39"/>
      <c r="F32" s="41"/>
      <c r="G32" s="41"/>
      <c r="H32" s="41"/>
      <c r="I32" s="41"/>
    </row>
    <row r="33" spans="1:9" x14ac:dyDescent="0.25">
      <c r="A33" s="39" t="s">
        <v>106</v>
      </c>
      <c r="B33" s="39"/>
      <c r="C33" s="39"/>
      <c r="D33" s="39"/>
      <c r="E33" s="39"/>
      <c r="F33" s="42">
        <f ca="1">F13</f>
        <v>7405.2080000000133</v>
      </c>
      <c r="G33" s="48"/>
      <c r="H33" s="42">
        <v>26134.400000000023</v>
      </c>
      <c r="I33" s="48"/>
    </row>
    <row r="34" spans="1:9" x14ac:dyDescent="0.25">
      <c r="A34" s="39"/>
      <c r="B34" s="39"/>
      <c r="C34" s="39"/>
      <c r="D34" s="39"/>
      <c r="E34" s="39"/>
      <c r="F34" s="41"/>
      <c r="G34" s="41"/>
      <c r="H34" s="41"/>
      <c r="I34" s="41"/>
    </row>
    <row r="35" spans="1:9" x14ac:dyDescent="0.25">
      <c r="A35" s="44" t="s">
        <v>107</v>
      </c>
      <c r="B35" s="39"/>
      <c r="C35" s="39"/>
      <c r="D35" s="39"/>
      <c r="E35" s="39"/>
      <c r="F35" s="41">
        <f ca="1">F33</f>
        <v>7405.2080000000133</v>
      </c>
      <c r="G35" s="41"/>
      <c r="H35" s="41">
        <v>26134.400000000023</v>
      </c>
      <c r="I35" s="41"/>
    </row>
  </sheetData>
  <mergeCells count="3">
    <mergeCell ref="A1:K1"/>
    <mergeCell ref="A3:K3"/>
    <mergeCell ref="A5:K5"/>
  </mergeCells>
  <pageMargins left="0.7" right="0.7" top="0.75" bottom="0.75" header="0.3" footer="0.3"/>
  <pageSetup paperSize="1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workbookViewId="0">
      <selection activeCell="G18" sqref="G18"/>
    </sheetView>
  </sheetViews>
  <sheetFormatPr defaultRowHeight="15" x14ac:dyDescent="0.25"/>
  <cols>
    <col min="7" max="7" width="12.7109375" bestFit="1" customWidth="1"/>
  </cols>
  <sheetData>
    <row r="1" spans="1:9" ht="20.25" x14ac:dyDescent="0.3">
      <c r="A1" s="143" t="str">
        <f>'CF='!A1</f>
        <v>Huon FM Community Radio Club Inc</v>
      </c>
      <c r="B1" s="143"/>
      <c r="C1" s="143"/>
      <c r="D1" s="143"/>
      <c r="E1" s="143"/>
      <c r="F1" s="143"/>
      <c r="G1" s="143"/>
      <c r="H1" s="143"/>
      <c r="I1" s="143"/>
    </row>
    <row r="2" spans="1:9" ht="20.25" x14ac:dyDescent="0.3">
      <c r="A2" s="45"/>
      <c r="B2" s="39"/>
      <c r="C2" s="39"/>
      <c r="D2" s="39"/>
      <c r="E2" s="39"/>
      <c r="F2" s="39"/>
      <c r="G2" s="39"/>
    </row>
    <row r="3" spans="1:9" ht="20.25" x14ac:dyDescent="0.3">
      <c r="A3" s="143" t="s">
        <v>109</v>
      </c>
      <c r="B3" s="143"/>
      <c r="C3" s="143"/>
      <c r="D3" s="143"/>
      <c r="E3" s="143"/>
      <c r="F3" s="143"/>
      <c r="G3" s="143"/>
      <c r="H3" s="143"/>
      <c r="I3" s="143"/>
    </row>
    <row r="4" spans="1:9" ht="20.25" x14ac:dyDescent="0.3">
      <c r="A4" s="45"/>
      <c r="B4" s="39"/>
      <c r="C4" s="39"/>
      <c r="D4" s="39"/>
      <c r="E4" s="39"/>
      <c r="F4" s="39"/>
      <c r="G4" s="39"/>
    </row>
    <row r="5" spans="1:9" ht="20.25" x14ac:dyDescent="0.3">
      <c r="A5" s="143" t="str">
        <f>'CF='!A5</f>
        <v>For the year ended 30 June 2022</v>
      </c>
      <c r="B5" s="143"/>
      <c r="C5" s="143"/>
      <c r="D5" s="143"/>
      <c r="E5" s="143"/>
      <c r="F5" s="143"/>
      <c r="G5" s="143"/>
      <c r="H5" s="143"/>
      <c r="I5" s="143"/>
    </row>
    <row r="6" spans="1:9" x14ac:dyDescent="0.25">
      <c r="A6" s="40"/>
      <c r="B6" s="40"/>
      <c r="C6" s="40"/>
      <c r="D6" s="40"/>
      <c r="E6" s="40"/>
      <c r="F6" s="40"/>
      <c r="G6" s="40"/>
      <c r="H6" s="19"/>
      <c r="I6" s="19"/>
    </row>
    <row r="7" spans="1:9" x14ac:dyDescent="0.25">
      <c r="A7" s="39"/>
      <c r="B7" s="39"/>
      <c r="C7" s="39"/>
      <c r="D7" s="39"/>
      <c r="E7" s="39"/>
      <c r="F7" s="39"/>
      <c r="G7" s="39"/>
    </row>
    <row r="8" spans="1:9" x14ac:dyDescent="0.25">
      <c r="A8" s="44" t="s">
        <v>110</v>
      </c>
      <c r="B8" s="39"/>
      <c r="C8" s="39"/>
      <c r="D8" s="39"/>
      <c r="E8" s="39"/>
      <c r="F8" s="39"/>
      <c r="G8" s="41">
        <v>9015</v>
      </c>
    </row>
    <row r="9" spans="1:9" x14ac:dyDescent="0.25">
      <c r="A9" s="39"/>
      <c r="B9" s="39"/>
      <c r="C9" s="39"/>
      <c r="D9" s="39"/>
      <c r="E9" s="39"/>
      <c r="F9" s="39"/>
      <c r="G9" s="41"/>
    </row>
    <row r="10" spans="1:9" x14ac:dyDescent="0.25">
      <c r="A10" s="39" t="s">
        <v>106</v>
      </c>
      <c r="B10" s="39"/>
      <c r="C10" s="39"/>
      <c r="D10" s="39"/>
      <c r="E10" s="39"/>
      <c r="F10" s="39"/>
      <c r="G10" s="42">
        <v>-1505</v>
      </c>
    </row>
    <row r="11" spans="1:9" x14ac:dyDescent="0.25">
      <c r="A11" s="39"/>
      <c r="B11" s="39"/>
      <c r="C11" s="39"/>
      <c r="D11" s="39"/>
      <c r="E11" s="39"/>
      <c r="F11" s="39"/>
      <c r="G11" s="41"/>
    </row>
    <row r="12" spans="1:9" x14ac:dyDescent="0.25">
      <c r="A12" s="44" t="s">
        <v>111</v>
      </c>
      <c r="B12" s="39"/>
      <c r="C12" s="39"/>
      <c r="D12" s="39"/>
      <c r="E12" s="39"/>
      <c r="F12" s="39"/>
      <c r="G12" s="41">
        <f>SUM(G8:G10)</f>
        <v>7510</v>
      </c>
    </row>
    <row r="13" spans="1:9" x14ac:dyDescent="0.25">
      <c r="A13" s="44"/>
      <c r="B13" s="39"/>
      <c r="C13" s="39"/>
      <c r="D13" s="39"/>
      <c r="E13" s="39"/>
      <c r="F13" s="39"/>
      <c r="G13" s="41"/>
    </row>
    <row r="14" spans="1:9" x14ac:dyDescent="0.25">
      <c r="A14" s="44" t="s">
        <v>112</v>
      </c>
      <c r="B14" s="39"/>
      <c r="C14" s="39"/>
      <c r="D14" s="39"/>
      <c r="E14" s="39"/>
      <c r="F14" s="39"/>
      <c r="G14" s="41">
        <f>G12</f>
        <v>7510</v>
      </c>
    </row>
    <row r="15" spans="1:9" x14ac:dyDescent="0.25">
      <c r="A15" s="39"/>
      <c r="B15" s="39"/>
      <c r="C15" s="39"/>
      <c r="D15" s="39"/>
      <c r="E15" s="39"/>
      <c r="F15" s="39"/>
      <c r="G15" s="41"/>
    </row>
    <row r="16" spans="1:9" x14ac:dyDescent="0.25">
      <c r="A16" s="39" t="s">
        <v>158</v>
      </c>
      <c r="B16" s="39"/>
      <c r="C16" s="39"/>
      <c r="D16" s="39"/>
      <c r="E16" s="39"/>
      <c r="F16" s="39"/>
      <c r="G16" s="42">
        <f ca="1">pl!C46</f>
        <v>7405.2080000000133</v>
      </c>
    </row>
    <row r="17" spans="1:7" x14ac:dyDescent="0.25">
      <c r="A17" s="39"/>
      <c r="B17" s="39"/>
      <c r="C17" s="39"/>
      <c r="D17" s="39"/>
      <c r="E17" s="39"/>
      <c r="F17" s="39"/>
      <c r="G17" s="41"/>
    </row>
    <row r="18" spans="1:7" x14ac:dyDescent="0.25">
      <c r="A18" s="44" t="s">
        <v>157</v>
      </c>
      <c r="B18" s="39"/>
      <c r="C18" s="39"/>
      <c r="D18" s="39"/>
      <c r="E18" s="39"/>
      <c r="F18" s="39"/>
      <c r="G18" s="43">
        <f ca="1">SUM(G14:G16)</f>
        <v>14915.208000000013</v>
      </c>
    </row>
    <row r="21" spans="1:7" x14ac:dyDescent="0.25">
      <c r="G21" s="26"/>
    </row>
  </sheetData>
  <mergeCells count="3">
    <mergeCell ref="A1:I1"/>
    <mergeCell ref="A3:I3"/>
    <mergeCell ref="A5:I5"/>
  </mergeCells>
  <pageMargins left="0.7" right="0.7" top="0.75" bottom="0.75" header="0.3" footer="0.3"/>
  <pageSetup paperSize="1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topLeftCell="F1" workbookViewId="0">
      <selection activeCell="N14" sqref="N14"/>
    </sheetView>
  </sheetViews>
  <sheetFormatPr defaultRowHeight="15" x14ac:dyDescent="0.25"/>
  <cols>
    <col min="4" max="4" width="16.28515625" customWidth="1"/>
    <col min="6" max="6" width="10.7109375" bestFit="1" customWidth="1"/>
    <col min="10" max="10" width="10.85546875" bestFit="1" customWidth="1"/>
    <col min="11" max="11" width="14" customWidth="1"/>
  </cols>
  <sheetData>
    <row r="1" spans="1:11" x14ac:dyDescent="0.25">
      <c r="A1" s="39" t="s">
        <v>132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39" t="s">
        <v>172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 t="s">
        <v>180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A6" s="39" t="s">
        <v>173</v>
      </c>
      <c r="B6" s="39"/>
      <c r="C6" s="39"/>
      <c r="D6" s="39" t="s">
        <v>103</v>
      </c>
      <c r="E6" s="39"/>
      <c r="F6" s="39" t="s">
        <v>103</v>
      </c>
      <c r="G6" s="39"/>
      <c r="H6" s="39"/>
      <c r="I6" s="39"/>
      <c r="J6" s="39"/>
      <c r="K6" s="39"/>
    </row>
    <row r="7" spans="1:1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5">
      <c r="A8" s="39" t="s">
        <v>174</v>
      </c>
      <c r="B8" s="39"/>
      <c r="C8" s="39"/>
      <c r="D8" s="41">
        <v>6982.96</v>
      </c>
      <c r="E8" s="39"/>
      <c r="F8" s="39" t="s">
        <v>177</v>
      </c>
      <c r="G8" s="39"/>
      <c r="H8" s="39"/>
      <c r="I8" s="39"/>
      <c r="J8" s="101">
        <v>44439</v>
      </c>
      <c r="K8" s="41">
        <v>10537.25</v>
      </c>
    </row>
    <row r="9" spans="1:11" x14ac:dyDescent="0.25">
      <c r="A9" s="39"/>
      <c r="B9" s="39"/>
      <c r="C9" s="39"/>
      <c r="D9" s="41"/>
      <c r="E9" s="39"/>
      <c r="F9" s="39"/>
      <c r="G9" s="39"/>
      <c r="H9" s="39"/>
      <c r="I9" s="39"/>
      <c r="J9" s="39"/>
      <c r="K9" s="41"/>
    </row>
    <row r="10" spans="1:11" x14ac:dyDescent="0.25">
      <c r="A10" s="39" t="s">
        <v>175</v>
      </c>
      <c r="B10" s="39"/>
      <c r="C10" s="39"/>
      <c r="D10" s="41">
        <f>'gen receipts 2021'!E5</f>
        <v>54922.999999999993</v>
      </c>
      <c r="E10" s="39"/>
      <c r="F10" s="39" t="s">
        <v>178</v>
      </c>
      <c r="G10" s="39"/>
      <c r="H10" s="39"/>
      <c r="I10" s="39"/>
      <c r="J10" s="39"/>
      <c r="K10" s="41">
        <f>'gen receipts 2021'!Q5</f>
        <v>28260.640000000003</v>
      </c>
    </row>
    <row r="11" spans="1:11" x14ac:dyDescent="0.25">
      <c r="A11" s="39"/>
      <c r="B11" s="39"/>
      <c r="C11" s="39"/>
      <c r="D11" s="41"/>
      <c r="E11" s="39"/>
      <c r="F11" s="39"/>
      <c r="G11" s="39"/>
      <c r="H11" s="39"/>
      <c r="I11" s="39"/>
      <c r="J11" s="39"/>
      <c r="K11" s="41"/>
    </row>
    <row r="12" spans="1:11" x14ac:dyDescent="0.25">
      <c r="A12" s="39" t="s">
        <v>176</v>
      </c>
      <c r="B12" s="39"/>
      <c r="C12" s="39"/>
      <c r="D12" s="41">
        <f>('gen payments 2021'!D4)*-1</f>
        <v>-51039.469999999994</v>
      </c>
      <c r="E12" s="39"/>
      <c r="F12" s="39" t="s">
        <v>179</v>
      </c>
      <c r="G12" s="39"/>
      <c r="H12" s="39"/>
      <c r="I12" s="39"/>
      <c r="J12" s="39"/>
      <c r="K12" s="41" t="e">
        <f>'gen payments 2021'!AD4</f>
        <v>#VALUE!</v>
      </c>
    </row>
    <row r="13" spans="1:11" x14ac:dyDescent="0.25">
      <c r="A13" s="39"/>
      <c r="B13" s="39"/>
      <c r="C13" s="39"/>
      <c r="D13" s="41"/>
      <c r="E13" s="39"/>
      <c r="F13" s="39"/>
      <c r="G13" s="39"/>
      <c r="H13" s="39"/>
      <c r="I13" s="39"/>
      <c r="J13" s="39"/>
      <c r="K13" s="41"/>
    </row>
    <row r="14" spans="1:11" ht="15.75" thickBot="1" x14ac:dyDescent="0.3">
      <c r="A14" s="39"/>
      <c r="B14" s="39"/>
      <c r="C14" s="39"/>
      <c r="D14" s="102">
        <f>D8+D10-D12</f>
        <v>112945.43</v>
      </c>
      <c r="E14" s="39"/>
      <c r="F14" s="101"/>
      <c r="G14" s="39"/>
      <c r="H14" s="39"/>
      <c r="I14" s="39"/>
      <c r="J14" s="39"/>
      <c r="K14" s="102" t="e">
        <f>K8+K10-K12</f>
        <v>#VALUE!</v>
      </c>
    </row>
    <row r="15" spans="1:11" ht="15.75" thickTop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88"/>
  <sheetViews>
    <sheetView topLeftCell="A124" workbookViewId="0">
      <selection activeCell="L142" sqref="L142"/>
    </sheetView>
  </sheetViews>
  <sheetFormatPr defaultRowHeight="15" x14ac:dyDescent="0.25"/>
  <cols>
    <col min="1" max="1" width="10.7109375" bestFit="1" customWidth="1"/>
    <col min="2" max="2" width="22" customWidth="1"/>
    <col min="18" max="18" width="10.7109375" bestFit="1" customWidth="1"/>
  </cols>
  <sheetData>
    <row r="1" spans="1:18" x14ac:dyDescent="0.25">
      <c r="A1" s="144" t="s">
        <v>132</v>
      </c>
      <c r="B1" s="144"/>
      <c r="C1" s="144"/>
      <c r="D1" s="144"/>
      <c r="E1" s="144"/>
      <c r="F1" s="57"/>
      <c r="G1" s="57"/>
      <c r="H1" s="57"/>
      <c r="I1" s="145" t="s">
        <v>169</v>
      </c>
      <c r="J1" s="145"/>
      <c r="K1" s="145"/>
      <c r="L1" s="145"/>
      <c r="M1" s="145"/>
      <c r="N1" s="146"/>
      <c r="O1" s="58"/>
      <c r="P1" s="59"/>
      <c r="Q1" s="59"/>
      <c r="R1" s="54"/>
    </row>
    <row r="2" spans="1:18" x14ac:dyDescent="0.25">
      <c r="A2" s="60"/>
      <c r="B2" s="61"/>
      <c r="C2" s="60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58"/>
      <c r="P2" s="62"/>
      <c r="Q2" s="62"/>
      <c r="R2" s="60" t="s">
        <v>118</v>
      </c>
    </row>
    <row r="3" spans="1:18" ht="24" x14ac:dyDescent="0.25">
      <c r="A3" s="64" t="s">
        <v>119</v>
      </c>
      <c r="B3" s="65" t="s">
        <v>120</v>
      </c>
      <c r="C3" s="64" t="s">
        <v>121</v>
      </c>
      <c r="D3" s="66" t="s">
        <v>122</v>
      </c>
      <c r="E3" s="66" t="s">
        <v>123</v>
      </c>
      <c r="F3" s="67" t="s">
        <v>124</v>
      </c>
      <c r="G3" s="67" t="s">
        <v>114</v>
      </c>
      <c r="H3" s="66" t="s">
        <v>125</v>
      </c>
      <c r="I3" s="67" t="s">
        <v>126</v>
      </c>
      <c r="J3" s="67" t="s">
        <v>49</v>
      </c>
      <c r="K3" s="66" t="s">
        <v>127</v>
      </c>
      <c r="L3" s="67" t="s">
        <v>128</v>
      </c>
      <c r="M3" s="66" t="s">
        <v>59</v>
      </c>
      <c r="N3" s="68" t="s">
        <v>58</v>
      </c>
      <c r="O3" s="69" t="s">
        <v>129</v>
      </c>
      <c r="P3" s="70" t="s">
        <v>130</v>
      </c>
      <c r="Q3" s="67" t="s">
        <v>131</v>
      </c>
      <c r="R3" s="64"/>
    </row>
    <row r="4" spans="1:18" x14ac:dyDescent="0.25">
      <c r="A4" s="103">
        <v>44378</v>
      </c>
      <c r="B4" s="104" t="s">
        <v>181</v>
      </c>
      <c r="C4" s="64"/>
      <c r="D4" s="66"/>
      <c r="E4" s="66">
        <v>6982.96</v>
      </c>
      <c r="F4" s="67"/>
      <c r="G4" s="67"/>
      <c r="H4" s="66"/>
      <c r="I4" s="67"/>
      <c r="J4" s="67"/>
      <c r="K4" s="66"/>
      <c r="L4" s="67"/>
      <c r="M4" s="66"/>
      <c r="N4" s="70"/>
      <c r="O4" s="69"/>
      <c r="P4" s="70"/>
      <c r="Q4" s="67"/>
      <c r="R4" s="64"/>
    </row>
    <row r="5" spans="1:18" x14ac:dyDescent="0.25">
      <c r="A5" s="19"/>
      <c r="B5" s="19"/>
      <c r="C5" s="19"/>
      <c r="D5" s="19"/>
      <c r="E5" s="105">
        <f t="shared" ref="E5:O5" si="0">SUM(E6:E263)</f>
        <v>54922.999999999993</v>
      </c>
      <c r="F5" s="105">
        <f t="shared" si="0"/>
        <v>2872.659999999998</v>
      </c>
      <c r="G5" s="105">
        <f t="shared" ca="1" si="0"/>
        <v>0</v>
      </c>
      <c r="H5" s="105">
        <f t="shared" ca="1" si="0"/>
        <v>1719</v>
      </c>
      <c r="I5" s="105">
        <f t="shared" ca="1" si="0"/>
        <v>5146</v>
      </c>
      <c r="J5" s="105">
        <f t="shared" ca="1" si="0"/>
        <v>0</v>
      </c>
      <c r="K5" s="105">
        <f t="shared" ca="1" si="0"/>
        <v>1563.41</v>
      </c>
      <c r="L5" s="105">
        <f t="shared" si="0"/>
        <v>27912.268000000007</v>
      </c>
      <c r="M5" s="105">
        <f t="shared" ca="1" si="0"/>
        <v>4158</v>
      </c>
      <c r="N5" s="105">
        <f t="shared" si="0"/>
        <v>280</v>
      </c>
      <c r="O5" s="105">
        <f t="shared" ca="1" si="0"/>
        <v>4867.75</v>
      </c>
      <c r="P5" s="19"/>
      <c r="Q5" s="105">
        <f>SUM(Q6:Q263)</f>
        <v>28260.640000000003</v>
      </c>
      <c r="R5" s="19"/>
    </row>
    <row r="6" spans="1:18" x14ac:dyDescent="0.25">
      <c r="A6" s="50">
        <v>44379</v>
      </c>
      <c r="B6" s="51" t="s">
        <v>182</v>
      </c>
      <c r="C6" s="52"/>
      <c r="D6" s="53" t="s">
        <v>183</v>
      </c>
      <c r="E6" s="72">
        <f>SUM(F6:O6)</f>
        <v>10</v>
      </c>
      <c r="F6" s="59">
        <v>0.9</v>
      </c>
      <c r="G6" s="59"/>
      <c r="H6" s="59"/>
      <c r="I6" s="59"/>
      <c r="J6" s="59"/>
      <c r="K6" s="59">
        <v>9.1</v>
      </c>
      <c r="L6" s="59"/>
      <c r="M6" s="59"/>
      <c r="N6" s="71"/>
      <c r="O6" s="53"/>
      <c r="P6" s="59">
        <v>10</v>
      </c>
      <c r="Q6" s="72">
        <f>E6-P6</f>
        <v>0</v>
      </c>
      <c r="R6" s="50">
        <v>44379</v>
      </c>
    </row>
    <row r="7" spans="1:18" x14ac:dyDescent="0.25">
      <c r="A7" s="50">
        <v>44380</v>
      </c>
      <c r="B7" s="51" t="s">
        <v>184</v>
      </c>
      <c r="C7" s="52"/>
      <c r="D7" s="53" t="s">
        <v>183</v>
      </c>
      <c r="E7" s="72">
        <f t="shared" ref="E7:E68" si="1">SUM(F7:O7)</f>
        <v>100</v>
      </c>
      <c r="F7" s="59">
        <v>9.9</v>
      </c>
      <c r="G7" s="59"/>
      <c r="H7" s="59"/>
      <c r="I7" s="59"/>
      <c r="J7" s="59"/>
      <c r="K7" s="59"/>
      <c r="L7" s="59">
        <v>90.1</v>
      </c>
      <c r="M7" s="59"/>
      <c r="N7" s="71"/>
      <c r="O7" s="53"/>
      <c r="P7" s="59">
        <v>100</v>
      </c>
      <c r="Q7" s="72">
        <f t="shared" ref="Q7:Q76" si="2">E7-P7</f>
        <v>0</v>
      </c>
      <c r="R7" s="50">
        <v>44380</v>
      </c>
    </row>
    <row r="8" spans="1:18" x14ac:dyDescent="0.25">
      <c r="A8" s="50">
        <v>44382</v>
      </c>
      <c r="B8" s="51" t="s">
        <v>185</v>
      </c>
      <c r="C8" s="52">
        <v>1432</v>
      </c>
      <c r="D8" s="53" t="s">
        <v>186</v>
      </c>
      <c r="E8" s="72">
        <f t="shared" si="1"/>
        <v>48</v>
      </c>
      <c r="F8" s="59"/>
      <c r="G8" s="59"/>
      <c r="H8" s="59">
        <v>48</v>
      </c>
      <c r="I8" s="59"/>
      <c r="J8" s="59"/>
      <c r="K8" s="59"/>
      <c r="L8" s="59"/>
      <c r="M8" s="59"/>
      <c r="N8" s="71"/>
      <c r="O8" s="53"/>
      <c r="P8" s="59">
        <v>48</v>
      </c>
      <c r="Q8" s="72">
        <f t="shared" si="2"/>
        <v>0</v>
      </c>
      <c r="R8" s="50">
        <v>44389</v>
      </c>
    </row>
    <row r="9" spans="1:18" x14ac:dyDescent="0.25">
      <c r="A9" s="50">
        <v>44383</v>
      </c>
      <c r="B9" s="51" t="s">
        <v>187</v>
      </c>
      <c r="C9" s="52"/>
      <c r="D9" s="53" t="s">
        <v>183</v>
      </c>
      <c r="E9" s="72">
        <f t="shared" si="1"/>
        <v>10</v>
      </c>
      <c r="F9" s="59">
        <v>0.9</v>
      </c>
      <c r="G9" s="59" t="s">
        <v>251</v>
      </c>
      <c r="H9" s="59"/>
      <c r="I9" s="59"/>
      <c r="J9" s="59"/>
      <c r="K9" s="59">
        <v>9.1</v>
      </c>
      <c r="L9" s="59"/>
      <c r="M9" s="59"/>
      <c r="N9" s="71"/>
      <c r="O9" s="53"/>
      <c r="P9" s="59">
        <v>10</v>
      </c>
      <c r="Q9" s="72">
        <f t="shared" si="2"/>
        <v>0</v>
      </c>
      <c r="R9" s="50">
        <v>44383</v>
      </c>
    </row>
    <row r="10" spans="1:18" x14ac:dyDescent="0.25">
      <c r="A10" s="50">
        <v>44384</v>
      </c>
      <c r="B10" s="51" t="s">
        <v>188</v>
      </c>
      <c r="C10" s="52"/>
      <c r="D10" s="53" t="s">
        <v>183</v>
      </c>
      <c r="E10" s="72">
        <f t="shared" si="1"/>
        <v>110</v>
      </c>
      <c r="F10" s="59">
        <v>10</v>
      </c>
      <c r="G10" s="59"/>
      <c r="H10" s="59"/>
      <c r="I10" s="59"/>
      <c r="J10" s="59"/>
      <c r="K10" s="59"/>
      <c r="L10" s="59">
        <v>100</v>
      </c>
      <c r="M10" s="59"/>
      <c r="N10" s="71"/>
      <c r="O10" s="53"/>
      <c r="P10" s="59">
        <v>110</v>
      </c>
      <c r="Q10" s="72">
        <f t="shared" si="2"/>
        <v>0</v>
      </c>
      <c r="R10" s="50">
        <v>44384</v>
      </c>
    </row>
    <row r="11" spans="1:18" x14ac:dyDescent="0.25">
      <c r="A11" s="50">
        <v>44385</v>
      </c>
      <c r="B11" s="51" t="s">
        <v>189</v>
      </c>
      <c r="C11" s="52"/>
      <c r="D11" s="53" t="s">
        <v>183</v>
      </c>
      <c r="E11" s="72">
        <f t="shared" si="1"/>
        <v>540</v>
      </c>
      <c r="F11" s="59">
        <v>49.09</v>
      </c>
      <c r="G11" s="59"/>
      <c r="H11" s="59"/>
      <c r="I11" s="59"/>
      <c r="J11" s="59"/>
      <c r="K11" s="59"/>
      <c r="L11" s="59">
        <v>490.91</v>
      </c>
      <c r="M11" s="59"/>
      <c r="N11" s="71"/>
      <c r="O11" s="53"/>
      <c r="P11" s="59">
        <v>540</v>
      </c>
      <c r="Q11" s="72">
        <f t="shared" si="2"/>
        <v>0</v>
      </c>
      <c r="R11" s="50">
        <v>44385</v>
      </c>
    </row>
    <row r="12" spans="1:18" x14ac:dyDescent="0.25">
      <c r="A12" s="50">
        <v>44385</v>
      </c>
      <c r="B12" s="51" t="s">
        <v>190</v>
      </c>
      <c r="C12" s="52"/>
      <c r="D12" s="53" t="s">
        <v>183</v>
      </c>
      <c r="E12" s="72">
        <f t="shared" si="1"/>
        <v>25</v>
      </c>
      <c r="F12" s="59">
        <v>2.27</v>
      </c>
      <c r="G12" s="59"/>
      <c r="H12" s="59"/>
      <c r="I12" s="59"/>
      <c r="J12" s="59"/>
      <c r="K12" s="59">
        <v>22.73</v>
      </c>
      <c r="L12" s="59"/>
      <c r="M12" s="59"/>
      <c r="N12" s="71"/>
      <c r="O12" s="53"/>
      <c r="P12" s="59">
        <v>25</v>
      </c>
      <c r="Q12" s="72">
        <f t="shared" si="2"/>
        <v>0</v>
      </c>
      <c r="R12" s="50">
        <v>44385</v>
      </c>
    </row>
    <row r="13" spans="1:18" x14ac:dyDescent="0.25">
      <c r="A13" s="50">
        <v>44388</v>
      </c>
      <c r="B13" s="51" t="s">
        <v>191</v>
      </c>
      <c r="C13" s="52"/>
      <c r="D13" s="53" t="s">
        <v>183</v>
      </c>
      <c r="E13" s="72">
        <f t="shared" si="1"/>
        <v>50</v>
      </c>
      <c r="F13" s="59">
        <v>4.55</v>
      </c>
      <c r="G13" s="59"/>
      <c r="H13" s="59"/>
      <c r="I13" s="59"/>
      <c r="J13" s="59"/>
      <c r="K13" s="59"/>
      <c r="L13" s="59">
        <v>45.45</v>
      </c>
      <c r="M13" s="59"/>
      <c r="N13" s="71"/>
      <c r="O13" s="53"/>
      <c r="P13" s="59">
        <v>50</v>
      </c>
      <c r="Q13" s="72">
        <f t="shared" si="2"/>
        <v>0</v>
      </c>
      <c r="R13" s="50">
        <v>44388</v>
      </c>
    </row>
    <row r="14" spans="1:18" x14ac:dyDescent="0.25">
      <c r="A14" s="50">
        <v>44389</v>
      </c>
      <c r="B14" s="51" t="s">
        <v>117</v>
      </c>
      <c r="C14" s="52">
        <v>1433</v>
      </c>
      <c r="D14" s="53" t="s">
        <v>186</v>
      </c>
      <c r="E14" s="72">
        <f t="shared" si="1"/>
        <v>269</v>
      </c>
      <c r="F14" s="59"/>
      <c r="G14" s="59"/>
      <c r="H14" s="59"/>
      <c r="I14" s="59">
        <v>269</v>
      </c>
      <c r="J14" s="59"/>
      <c r="K14" s="59"/>
      <c r="L14" s="59"/>
      <c r="M14" s="59"/>
      <c r="N14" s="71"/>
      <c r="O14" s="53"/>
      <c r="P14" s="59">
        <v>269</v>
      </c>
      <c r="Q14" s="72">
        <f t="shared" si="2"/>
        <v>0</v>
      </c>
      <c r="R14" s="50">
        <v>44389</v>
      </c>
    </row>
    <row r="15" spans="1:18" x14ac:dyDescent="0.25">
      <c r="A15" s="50">
        <v>44390</v>
      </c>
      <c r="B15" s="51" t="s">
        <v>192</v>
      </c>
      <c r="C15" s="52"/>
      <c r="D15" s="53" t="s">
        <v>183</v>
      </c>
      <c r="E15" s="72">
        <f t="shared" si="1"/>
        <v>100</v>
      </c>
      <c r="F15" s="59">
        <v>9.9</v>
      </c>
      <c r="G15" s="59"/>
      <c r="H15" s="59"/>
      <c r="I15" s="59"/>
      <c r="J15" s="59"/>
      <c r="K15" s="59"/>
      <c r="L15" s="59">
        <v>90.1</v>
      </c>
      <c r="M15" s="59"/>
      <c r="N15" s="71"/>
      <c r="O15" s="53"/>
      <c r="P15" s="59">
        <v>100</v>
      </c>
      <c r="Q15" s="72">
        <f t="shared" si="2"/>
        <v>0</v>
      </c>
      <c r="R15" s="50">
        <v>44390</v>
      </c>
    </row>
    <row r="16" spans="1:18" x14ac:dyDescent="0.25">
      <c r="A16" s="50">
        <v>44392</v>
      </c>
      <c r="B16" s="51" t="s">
        <v>193</v>
      </c>
      <c r="C16" s="52">
        <v>1434</v>
      </c>
      <c r="D16" s="53" t="s">
        <v>186</v>
      </c>
      <c r="E16" s="72">
        <f t="shared" si="1"/>
        <v>10</v>
      </c>
      <c r="F16" s="59">
        <v>0.9</v>
      </c>
      <c r="G16" s="59"/>
      <c r="H16" s="59"/>
      <c r="I16" s="59"/>
      <c r="J16" s="59"/>
      <c r="K16" s="59">
        <v>9.1</v>
      </c>
      <c r="L16" s="59"/>
      <c r="M16" s="59"/>
      <c r="N16" s="71"/>
      <c r="O16" s="53"/>
      <c r="P16" s="59">
        <v>10</v>
      </c>
      <c r="Q16" s="72">
        <f t="shared" si="2"/>
        <v>0</v>
      </c>
      <c r="R16" s="50">
        <v>44407</v>
      </c>
    </row>
    <row r="17" spans="1:18" x14ac:dyDescent="0.25">
      <c r="A17" s="50">
        <v>44392</v>
      </c>
      <c r="B17" s="51" t="s">
        <v>194</v>
      </c>
      <c r="C17" s="52">
        <v>1435</v>
      </c>
      <c r="D17" s="53" t="s">
        <v>186</v>
      </c>
      <c r="E17" s="72">
        <f t="shared" si="1"/>
        <v>60</v>
      </c>
      <c r="F17" s="59">
        <v>2.27</v>
      </c>
      <c r="G17" s="59"/>
      <c r="H17" s="59">
        <v>35</v>
      </c>
      <c r="I17" s="59"/>
      <c r="J17" s="59"/>
      <c r="K17" s="59">
        <v>22.73</v>
      </c>
      <c r="L17" s="59"/>
      <c r="M17" s="59"/>
      <c r="N17" s="71"/>
      <c r="O17" s="53"/>
      <c r="P17" s="59">
        <v>60</v>
      </c>
      <c r="Q17" s="72">
        <f t="shared" si="2"/>
        <v>0</v>
      </c>
      <c r="R17" s="50">
        <v>44407</v>
      </c>
    </row>
    <row r="18" spans="1:18" x14ac:dyDescent="0.25">
      <c r="A18" s="50">
        <v>44392</v>
      </c>
      <c r="B18" s="51" t="s">
        <v>195</v>
      </c>
      <c r="C18" s="52">
        <v>1436</v>
      </c>
      <c r="D18" s="53" t="s">
        <v>186</v>
      </c>
      <c r="E18" s="72">
        <f t="shared" si="1"/>
        <v>25</v>
      </c>
      <c r="F18" s="59">
        <v>2.27</v>
      </c>
      <c r="G18" s="59"/>
      <c r="H18" s="59"/>
      <c r="I18" s="59"/>
      <c r="J18" s="59"/>
      <c r="K18" s="59">
        <v>22.73</v>
      </c>
      <c r="L18" s="59"/>
      <c r="M18" s="59"/>
      <c r="N18" s="71"/>
      <c r="O18" s="53"/>
      <c r="P18" s="59">
        <v>25</v>
      </c>
      <c r="Q18" s="72">
        <f t="shared" si="2"/>
        <v>0</v>
      </c>
      <c r="R18" s="50">
        <v>44407</v>
      </c>
    </row>
    <row r="19" spans="1:18" x14ac:dyDescent="0.25">
      <c r="A19" s="50">
        <v>44392</v>
      </c>
      <c r="B19" s="51" t="s">
        <v>196</v>
      </c>
      <c r="C19" s="52"/>
      <c r="D19" s="53" t="s">
        <v>183</v>
      </c>
      <c r="E19" s="72">
        <f t="shared" si="1"/>
        <v>25</v>
      </c>
      <c r="F19" s="59">
        <v>2.27</v>
      </c>
      <c r="G19" s="59"/>
      <c r="H19" s="59"/>
      <c r="I19" s="59"/>
      <c r="J19" s="59"/>
      <c r="K19" s="59">
        <v>22.73</v>
      </c>
      <c r="L19" s="59"/>
      <c r="M19" s="59"/>
      <c r="N19" s="71"/>
      <c r="O19" s="53"/>
      <c r="P19" s="59">
        <v>25</v>
      </c>
      <c r="Q19" s="72">
        <f t="shared" si="2"/>
        <v>0</v>
      </c>
      <c r="R19" s="50">
        <v>44392</v>
      </c>
    </row>
    <row r="20" spans="1:18" x14ac:dyDescent="0.25">
      <c r="A20" s="50">
        <v>44393</v>
      </c>
      <c r="B20" s="51" t="s">
        <v>197</v>
      </c>
      <c r="C20" s="52">
        <v>1437</v>
      </c>
      <c r="D20" s="53" t="s">
        <v>186</v>
      </c>
      <c r="E20" s="72">
        <f t="shared" si="1"/>
        <v>10</v>
      </c>
      <c r="F20" s="59">
        <v>0.9</v>
      </c>
      <c r="G20" s="59"/>
      <c r="H20" s="59"/>
      <c r="I20" s="59"/>
      <c r="J20" s="59"/>
      <c r="K20" s="59">
        <v>9.1</v>
      </c>
      <c r="L20" s="59"/>
      <c r="M20" s="59"/>
      <c r="N20" s="71"/>
      <c r="O20" s="53"/>
      <c r="P20" s="59">
        <v>10</v>
      </c>
      <c r="Q20" s="72">
        <f t="shared" si="2"/>
        <v>0</v>
      </c>
      <c r="R20" s="50">
        <v>44403</v>
      </c>
    </row>
    <row r="21" spans="1:18" x14ac:dyDescent="0.25">
      <c r="A21" s="50">
        <v>44393</v>
      </c>
      <c r="B21" s="51" t="s">
        <v>198</v>
      </c>
      <c r="C21" s="52"/>
      <c r="D21" s="53" t="s">
        <v>183</v>
      </c>
      <c r="E21" s="72">
        <f t="shared" si="1"/>
        <v>50</v>
      </c>
      <c r="F21" s="59">
        <v>4.55</v>
      </c>
      <c r="G21" s="59"/>
      <c r="H21" s="59"/>
      <c r="I21" s="59"/>
      <c r="J21" s="59"/>
      <c r="K21" s="59"/>
      <c r="L21" s="59">
        <v>45.45</v>
      </c>
      <c r="M21" s="59"/>
      <c r="N21" s="71"/>
      <c r="O21" s="53"/>
      <c r="P21" s="59">
        <v>50</v>
      </c>
      <c r="Q21" s="72">
        <f t="shared" si="2"/>
        <v>0</v>
      </c>
      <c r="R21" s="50">
        <v>44393</v>
      </c>
    </row>
    <row r="22" spans="1:18" x14ac:dyDescent="0.25">
      <c r="A22" s="50">
        <v>44393</v>
      </c>
      <c r="B22" s="51" t="s">
        <v>199</v>
      </c>
      <c r="C22" s="52"/>
      <c r="D22" s="53" t="s">
        <v>183</v>
      </c>
      <c r="E22" s="72">
        <f t="shared" si="1"/>
        <v>99.27</v>
      </c>
      <c r="F22" s="59">
        <v>9.02</v>
      </c>
      <c r="G22" s="59"/>
      <c r="H22" s="59"/>
      <c r="I22" s="59"/>
      <c r="J22" s="59"/>
      <c r="K22" s="59"/>
      <c r="L22" s="59">
        <v>90.25</v>
      </c>
      <c r="M22" s="59"/>
      <c r="N22" s="71"/>
      <c r="O22" s="53"/>
      <c r="P22" s="59">
        <v>99.27</v>
      </c>
      <c r="Q22" s="72">
        <f t="shared" si="2"/>
        <v>0</v>
      </c>
      <c r="R22" s="50">
        <v>44393</v>
      </c>
    </row>
    <row r="23" spans="1:18" x14ac:dyDescent="0.25">
      <c r="A23" s="50">
        <v>44396</v>
      </c>
      <c r="B23" s="51" t="s">
        <v>200</v>
      </c>
      <c r="C23" s="52"/>
      <c r="D23" s="53" t="s">
        <v>183</v>
      </c>
      <c r="E23" s="72">
        <f t="shared" si="1"/>
        <v>50</v>
      </c>
      <c r="F23" s="59">
        <v>4.55</v>
      </c>
      <c r="G23" s="59"/>
      <c r="H23" s="59"/>
      <c r="I23" s="59"/>
      <c r="J23" s="59"/>
      <c r="K23" s="59"/>
      <c r="L23" s="59">
        <v>45.45</v>
      </c>
      <c r="M23" s="59"/>
      <c r="N23" s="71"/>
      <c r="O23" s="53"/>
      <c r="P23" s="59">
        <v>50</v>
      </c>
      <c r="Q23" s="72">
        <f t="shared" si="2"/>
        <v>0</v>
      </c>
      <c r="R23" s="50">
        <v>44396</v>
      </c>
    </row>
    <row r="24" spans="1:18" x14ac:dyDescent="0.25">
      <c r="A24" s="50">
        <v>44397</v>
      </c>
      <c r="B24" s="51" t="s">
        <v>201</v>
      </c>
      <c r="C24" s="52">
        <v>1438</v>
      </c>
      <c r="D24" s="53" t="s">
        <v>186</v>
      </c>
      <c r="E24" s="72">
        <f t="shared" si="1"/>
        <v>30</v>
      </c>
      <c r="F24" s="59">
        <v>2.7</v>
      </c>
      <c r="G24" s="59"/>
      <c r="H24" s="59"/>
      <c r="I24" s="59"/>
      <c r="J24" s="59"/>
      <c r="K24" s="59">
        <v>27.3</v>
      </c>
      <c r="L24" s="59"/>
      <c r="M24" s="59"/>
      <c r="N24" s="71"/>
      <c r="O24" s="53"/>
      <c r="P24" s="59">
        <v>30</v>
      </c>
      <c r="Q24" s="72">
        <f t="shared" si="2"/>
        <v>0</v>
      </c>
      <c r="R24" s="50">
        <v>44403</v>
      </c>
    </row>
    <row r="25" spans="1:18" x14ac:dyDescent="0.25">
      <c r="A25" s="50">
        <v>44397</v>
      </c>
      <c r="B25" s="55" t="s">
        <v>202</v>
      </c>
      <c r="C25" s="52"/>
      <c r="D25" s="53" t="s">
        <v>116</v>
      </c>
      <c r="E25" s="72">
        <f t="shared" si="1"/>
        <v>2079</v>
      </c>
      <c r="F25" s="59"/>
      <c r="G25" s="59"/>
      <c r="H25" s="59"/>
      <c r="I25" s="59"/>
      <c r="J25" s="59"/>
      <c r="K25" s="59"/>
      <c r="L25" s="59"/>
      <c r="M25" s="59">
        <v>2079</v>
      </c>
      <c r="N25" s="71"/>
      <c r="O25" s="53"/>
      <c r="P25" s="59">
        <v>2079</v>
      </c>
      <c r="Q25" s="72">
        <f t="shared" si="2"/>
        <v>0</v>
      </c>
      <c r="R25" s="50">
        <v>44397</v>
      </c>
    </row>
    <row r="26" spans="1:18" x14ac:dyDescent="0.25">
      <c r="A26" s="50">
        <v>44398</v>
      </c>
      <c r="B26" s="51" t="s">
        <v>203</v>
      </c>
      <c r="C26" s="52">
        <v>1440</v>
      </c>
      <c r="D26" s="53" t="s">
        <v>186</v>
      </c>
      <c r="E26" s="72">
        <f t="shared" si="1"/>
        <v>10</v>
      </c>
      <c r="F26" s="59">
        <v>0.9</v>
      </c>
      <c r="G26" s="59"/>
      <c r="H26" s="59"/>
      <c r="I26" s="59"/>
      <c r="J26" s="59"/>
      <c r="K26" s="59">
        <v>9.1</v>
      </c>
      <c r="L26" s="59"/>
      <c r="M26" s="59"/>
      <c r="N26" s="71"/>
      <c r="O26" s="53"/>
      <c r="P26" s="59">
        <v>10</v>
      </c>
      <c r="Q26" s="72">
        <f t="shared" si="2"/>
        <v>0</v>
      </c>
      <c r="R26" s="50">
        <v>44403</v>
      </c>
    </row>
    <row r="27" spans="1:18" x14ac:dyDescent="0.25">
      <c r="A27" s="50">
        <v>44398</v>
      </c>
      <c r="B27" s="51" t="s">
        <v>221</v>
      </c>
      <c r="C27" s="52"/>
      <c r="D27" s="53" t="s">
        <v>183</v>
      </c>
      <c r="E27" s="72">
        <f t="shared" si="1"/>
        <v>25</v>
      </c>
      <c r="F27" s="59">
        <v>2.27</v>
      </c>
      <c r="G27" s="59"/>
      <c r="H27" s="59"/>
      <c r="I27" s="59"/>
      <c r="J27" s="59"/>
      <c r="K27" s="59">
        <v>22.73</v>
      </c>
      <c r="L27" s="59"/>
      <c r="M27" s="59"/>
      <c r="N27" s="71"/>
      <c r="O27" s="53"/>
      <c r="P27" s="59">
        <v>25</v>
      </c>
      <c r="Q27" s="72">
        <f t="shared" si="2"/>
        <v>0</v>
      </c>
      <c r="R27" s="50">
        <v>44398</v>
      </c>
    </row>
    <row r="28" spans="1:18" x14ac:dyDescent="0.25">
      <c r="A28" s="50">
        <v>44399</v>
      </c>
      <c r="B28" s="51" t="s">
        <v>204</v>
      </c>
      <c r="C28" s="52">
        <v>1441</v>
      </c>
      <c r="D28" s="53" t="s">
        <v>186</v>
      </c>
      <c r="E28" s="72">
        <f t="shared" si="1"/>
        <v>10</v>
      </c>
      <c r="F28" s="59">
        <v>0.9</v>
      </c>
      <c r="G28" s="59"/>
      <c r="H28" s="59"/>
      <c r="I28" s="59"/>
      <c r="J28" s="59"/>
      <c r="K28" s="59">
        <v>9.1</v>
      </c>
      <c r="L28" s="59"/>
      <c r="M28" s="59"/>
      <c r="N28" s="71"/>
      <c r="O28" s="53"/>
      <c r="P28" s="59">
        <v>10</v>
      </c>
      <c r="Q28" s="72">
        <f t="shared" si="2"/>
        <v>0</v>
      </c>
      <c r="R28" s="50">
        <v>44403</v>
      </c>
    </row>
    <row r="29" spans="1:18" x14ac:dyDescent="0.25">
      <c r="A29" s="50">
        <v>44399</v>
      </c>
      <c r="B29" s="51" t="s">
        <v>205</v>
      </c>
      <c r="C29" s="52">
        <v>1442</v>
      </c>
      <c r="D29" s="53" t="s">
        <v>186</v>
      </c>
      <c r="E29" s="72">
        <f t="shared" si="1"/>
        <v>25</v>
      </c>
      <c r="F29" s="59">
        <v>2.27</v>
      </c>
      <c r="G29" s="59"/>
      <c r="H29" s="59"/>
      <c r="I29" s="59"/>
      <c r="J29" s="59"/>
      <c r="K29" s="59">
        <v>22.73</v>
      </c>
      <c r="L29" s="59"/>
      <c r="M29" s="59"/>
      <c r="N29" s="71"/>
      <c r="O29" s="53"/>
      <c r="P29" s="59">
        <v>25</v>
      </c>
      <c r="Q29" s="72">
        <f t="shared" si="2"/>
        <v>0</v>
      </c>
      <c r="R29" s="50">
        <v>44403</v>
      </c>
    </row>
    <row r="30" spans="1:18" x14ac:dyDescent="0.25">
      <c r="A30" s="50">
        <v>44399</v>
      </c>
      <c r="B30" s="51" t="s">
        <v>206</v>
      </c>
      <c r="C30" s="52">
        <v>1443</v>
      </c>
      <c r="D30" s="53" t="s">
        <v>186</v>
      </c>
      <c r="E30" s="72">
        <f t="shared" si="1"/>
        <v>25</v>
      </c>
      <c r="F30" s="59">
        <v>2.27</v>
      </c>
      <c r="G30" s="59"/>
      <c r="H30" s="59"/>
      <c r="I30" s="59"/>
      <c r="J30" s="59"/>
      <c r="K30" s="59">
        <v>22.73</v>
      </c>
      <c r="L30" s="59"/>
      <c r="M30" s="59"/>
      <c r="N30" s="71"/>
      <c r="O30" s="53"/>
      <c r="P30" s="59">
        <v>25</v>
      </c>
      <c r="Q30" s="72">
        <f t="shared" si="2"/>
        <v>0</v>
      </c>
      <c r="R30" s="50">
        <v>44403</v>
      </c>
    </row>
    <row r="31" spans="1:18" x14ac:dyDescent="0.25">
      <c r="A31" s="50">
        <v>44403</v>
      </c>
      <c r="B31" s="51" t="s">
        <v>117</v>
      </c>
      <c r="C31" s="52">
        <v>1444</v>
      </c>
      <c r="D31" s="53" t="s">
        <v>186</v>
      </c>
      <c r="E31" s="72">
        <f t="shared" si="1"/>
        <v>220</v>
      </c>
      <c r="F31" s="59"/>
      <c r="G31" s="59"/>
      <c r="H31" s="59" t="s">
        <v>251</v>
      </c>
      <c r="I31" s="59">
        <v>220</v>
      </c>
      <c r="J31" s="59"/>
      <c r="K31" s="59"/>
      <c r="L31" s="59"/>
      <c r="M31" s="59"/>
      <c r="N31" s="71"/>
      <c r="O31" s="53"/>
      <c r="P31" s="59">
        <v>220</v>
      </c>
      <c r="Q31" s="72">
        <f t="shared" si="2"/>
        <v>0</v>
      </c>
      <c r="R31" s="50">
        <v>44403</v>
      </c>
    </row>
    <row r="32" spans="1:18" x14ac:dyDescent="0.25">
      <c r="A32" s="50">
        <v>44406</v>
      </c>
      <c r="B32" s="51" t="s">
        <v>207</v>
      </c>
      <c r="C32" s="52">
        <v>1445</v>
      </c>
      <c r="D32" s="53" t="s">
        <v>186</v>
      </c>
      <c r="E32" s="72">
        <f t="shared" si="1"/>
        <v>10</v>
      </c>
      <c r="F32" s="59">
        <v>0.9</v>
      </c>
      <c r="G32" s="59"/>
      <c r="H32" s="59"/>
      <c r="I32" s="59"/>
      <c r="J32" s="59"/>
      <c r="K32" s="59">
        <v>9.1</v>
      </c>
      <c r="L32" s="59"/>
      <c r="M32" s="59"/>
      <c r="N32" s="71"/>
      <c r="O32" s="53"/>
      <c r="P32" s="59">
        <v>10</v>
      </c>
      <c r="Q32" s="72">
        <f t="shared" si="2"/>
        <v>0</v>
      </c>
      <c r="R32" s="50">
        <v>44417</v>
      </c>
    </row>
    <row r="33" spans="1:19" x14ac:dyDescent="0.25">
      <c r="A33" s="50">
        <v>44406</v>
      </c>
      <c r="B33" s="51" t="s">
        <v>208</v>
      </c>
      <c r="C33" s="52">
        <v>1446</v>
      </c>
      <c r="D33" s="53" t="s">
        <v>186</v>
      </c>
      <c r="E33" s="72">
        <f t="shared" si="1"/>
        <v>25</v>
      </c>
      <c r="F33" s="59">
        <v>2.27</v>
      </c>
      <c r="G33" s="59"/>
      <c r="H33" s="59"/>
      <c r="I33" s="59"/>
      <c r="J33" s="59"/>
      <c r="K33" s="59">
        <v>22.73</v>
      </c>
      <c r="L33" s="59"/>
      <c r="M33" s="59"/>
      <c r="N33" s="71"/>
      <c r="O33" s="53"/>
      <c r="P33" s="59">
        <v>25</v>
      </c>
      <c r="Q33" s="72">
        <f t="shared" si="2"/>
        <v>0</v>
      </c>
      <c r="R33" s="50">
        <v>44417</v>
      </c>
    </row>
    <row r="34" spans="1:19" x14ac:dyDescent="0.25">
      <c r="A34" s="50">
        <v>44406</v>
      </c>
      <c r="B34" s="51" t="s">
        <v>222</v>
      </c>
      <c r="C34" s="52"/>
      <c r="D34" s="53" t="s">
        <v>183</v>
      </c>
      <c r="E34" s="72">
        <f t="shared" si="1"/>
        <v>120</v>
      </c>
      <c r="F34" s="59">
        <v>10.9</v>
      </c>
      <c r="G34" s="59"/>
      <c r="H34" s="59"/>
      <c r="I34" s="59"/>
      <c r="J34" s="59"/>
      <c r="K34" s="59"/>
      <c r="L34" s="59">
        <v>109.1</v>
      </c>
      <c r="M34" s="59"/>
      <c r="N34" s="71"/>
      <c r="O34" s="53"/>
      <c r="P34" s="59">
        <v>120</v>
      </c>
      <c r="Q34" s="72">
        <f t="shared" si="2"/>
        <v>0</v>
      </c>
      <c r="R34" s="50">
        <v>44406</v>
      </c>
    </row>
    <row r="35" spans="1:19" x14ac:dyDescent="0.25">
      <c r="A35" s="50">
        <v>44407</v>
      </c>
      <c r="B35" s="51" t="s">
        <v>223</v>
      </c>
      <c r="C35" s="52"/>
      <c r="D35" s="53" t="s">
        <v>183</v>
      </c>
      <c r="E35" s="72">
        <f t="shared" si="1"/>
        <v>110</v>
      </c>
      <c r="F35" s="59">
        <v>10</v>
      </c>
      <c r="G35" s="59"/>
      <c r="H35" s="59"/>
      <c r="I35" s="59"/>
      <c r="J35" s="59"/>
      <c r="K35" s="59"/>
      <c r="L35" s="59">
        <v>100</v>
      </c>
      <c r="M35" s="59"/>
      <c r="N35" s="71"/>
      <c r="O35" s="53"/>
      <c r="P35" s="59">
        <v>110</v>
      </c>
      <c r="Q35" s="72">
        <f t="shared" si="2"/>
        <v>0</v>
      </c>
      <c r="R35" s="50">
        <v>44407</v>
      </c>
    </row>
    <row r="36" spans="1:19" x14ac:dyDescent="0.25">
      <c r="A36" s="50" t="s">
        <v>283</v>
      </c>
      <c r="B36" s="51"/>
      <c r="C36" s="52"/>
      <c r="D36" s="53"/>
      <c r="E36" s="72">
        <f>SUM(E6:E35)</f>
        <v>4280.2700000000004</v>
      </c>
      <c r="F36" s="59">
        <f>SUM(F6:F35)</f>
        <v>149.62</v>
      </c>
      <c r="G36" s="59" t="s">
        <v>251</v>
      </c>
      <c r="H36" s="59">
        <v>83</v>
      </c>
      <c r="I36" s="59">
        <v>489</v>
      </c>
      <c r="J36" s="59" t="s">
        <v>251</v>
      </c>
      <c r="K36" s="59">
        <f>SUM(K6:K35)</f>
        <v>272.83999999999997</v>
      </c>
      <c r="L36" s="59">
        <v>1206.81</v>
      </c>
      <c r="M36" s="59">
        <f>SUM(M25:M35)</f>
        <v>2079</v>
      </c>
      <c r="N36" s="71">
        <f t="shared" ref="N36:O36" si="3">SUM(M69:M87)</f>
        <v>0</v>
      </c>
      <c r="O36" s="53">
        <f t="shared" si="3"/>
        <v>0</v>
      </c>
      <c r="P36" s="59">
        <f>SUM(P6:P35)</f>
        <v>4280.2700000000004</v>
      </c>
      <c r="Q36" s="72"/>
      <c r="R36" s="50"/>
    </row>
    <row r="37" spans="1:19" x14ac:dyDescent="0.25">
      <c r="A37" s="50"/>
      <c r="B37" s="51"/>
      <c r="C37" s="52"/>
      <c r="D37" s="53"/>
      <c r="E37" s="72"/>
      <c r="F37" s="59"/>
      <c r="G37" s="59"/>
      <c r="H37" s="59"/>
      <c r="I37" s="59"/>
      <c r="J37" s="59"/>
      <c r="K37" s="59"/>
      <c r="L37" s="59"/>
      <c r="M37" s="59"/>
      <c r="N37" s="71"/>
      <c r="O37" s="53"/>
      <c r="P37" s="59"/>
      <c r="Q37" s="72"/>
      <c r="R37" s="50"/>
    </row>
    <row r="38" spans="1:19" x14ac:dyDescent="0.25">
      <c r="A38" s="50"/>
      <c r="B38" s="51"/>
      <c r="C38" s="52"/>
      <c r="D38" s="53"/>
      <c r="E38" s="72"/>
      <c r="F38" s="59"/>
      <c r="G38" s="59"/>
      <c r="H38" s="59"/>
      <c r="I38" s="59"/>
      <c r="J38" s="59"/>
      <c r="K38" s="59"/>
      <c r="L38" s="59"/>
      <c r="M38" s="59"/>
      <c r="N38" s="71"/>
      <c r="O38" s="53"/>
      <c r="P38" s="59"/>
      <c r="Q38" s="72"/>
      <c r="R38" s="50"/>
    </row>
    <row r="39" spans="1:19" x14ac:dyDescent="0.25">
      <c r="A39" s="50"/>
      <c r="B39" s="51"/>
      <c r="C39" s="52"/>
      <c r="D39" s="53"/>
      <c r="E39" s="72" t="s">
        <v>251</v>
      </c>
      <c r="F39" s="59"/>
      <c r="G39" s="59"/>
      <c r="H39" s="59"/>
      <c r="I39" s="59"/>
      <c r="J39" s="59"/>
      <c r="K39" s="59"/>
      <c r="L39" s="59"/>
      <c r="M39" s="59"/>
      <c r="N39" s="71"/>
      <c r="O39" s="53"/>
      <c r="P39" s="59"/>
      <c r="Q39" s="72" t="s">
        <v>251</v>
      </c>
      <c r="R39" s="50"/>
    </row>
    <row r="40" spans="1:19" x14ac:dyDescent="0.25">
      <c r="A40" s="50">
        <v>44410</v>
      </c>
      <c r="B40" s="51" t="s">
        <v>227</v>
      </c>
      <c r="C40" s="52"/>
      <c r="D40" s="53" t="s">
        <v>183</v>
      </c>
      <c r="E40" s="72">
        <f t="shared" si="1"/>
        <v>110</v>
      </c>
      <c r="F40" s="59">
        <v>10</v>
      </c>
      <c r="G40" s="59" t="s">
        <v>251</v>
      </c>
      <c r="H40" s="59"/>
      <c r="I40" s="59"/>
      <c r="J40" s="59"/>
      <c r="K40" s="59"/>
      <c r="L40" s="59">
        <v>100</v>
      </c>
      <c r="M40" s="59"/>
      <c r="N40" s="71"/>
      <c r="O40" s="53"/>
      <c r="P40" s="59">
        <v>110</v>
      </c>
      <c r="Q40" s="72">
        <f t="shared" si="2"/>
        <v>0</v>
      </c>
      <c r="R40" s="50">
        <v>44410</v>
      </c>
    </row>
    <row r="41" spans="1:19" x14ac:dyDescent="0.25">
      <c r="A41" s="50">
        <v>44411</v>
      </c>
      <c r="B41" s="51" t="s">
        <v>228</v>
      </c>
      <c r="C41" s="52"/>
      <c r="D41" s="53" t="s">
        <v>183</v>
      </c>
      <c r="E41" s="72">
        <f t="shared" si="1"/>
        <v>192.21</v>
      </c>
      <c r="F41" s="59"/>
      <c r="G41" s="59" t="s">
        <v>251</v>
      </c>
      <c r="H41" s="59"/>
      <c r="I41" s="59">
        <v>192.21</v>
      </c>
      <c r="J41" s="59"/>
      <c r="K41" s="59"/>
      <c r="L41" s="59"/>
      <c r="M41" s="59"/>
      <c r="N41" s="71"/>
      <c r="O41" s="53"/>
      <c r="P41" s="59">
        <v>192.21</v>
      </c>
      <c r="Q41" s="72">
        <f t="shared" si="2"/>
        <v>0</v>
      </c>
      <c r="R41" s="50">
        <v>44411</v>
      </c>
    </row>
    <row r="42" spans="1:19" x14ac:dyDescent="0.25">
      <c r="A42" s="50">
        <v>44413</v>
      </c>
      <c r="B42" s="51" t="s">
        <v>229</v>
      </c>
      <c r="C42" s="52"/>
      <c r="D42" s="53" t="s">
        <v>183</v>
      </c>
      <c r="E42" s="72">
        <f t="shared" si="1"/>
        <v>100</v>
      </c>
      <c r="F42" s="59">
        <v>9.9</v>
      </c>
      <c r="G42" s="59" t="s">
        <v>251</v>
      </c>
      <c r="H42" s="59"/>
      <c r="I42" s="59"/>
      <c r="J42" s="59"/>
      <c r="K42" s="59"/>
      <c r="L42" s="59">
        <v>90.1</v>
      </c>
      <c r="M42" s="59"/>
      <c r="N42" s="71"/>
      <c r="O42" s="53"/>
      <c r="P42" s="59">
        <v>100</v>
      </c>
      <c r="Q42" s="72">
        <f t="shared" si="2"/>
        <v>0</v>
      </c>
      <c r="R42" s="50">
        <v>44413</v>
      </c>
    </row>
    <row r="43" spans="1:19" x14ac:dyDescent="0.25">
      <c r="A43" s="50">
        <v>44414</v>
      </c>
      <c r="B43" s="51" t="s">
        <v>184</v>
      </c>
      <c r="C43" s="52"/>
      <c r="D43" s="53" t="s">
        <v>183</v>
      </c>
      <c r="E43" s="72">
        <f t="shared" si="1"/>
        <v>100</v>
      </c>
      <c r="F43" s="59">
        <v>9.9</v>
      </c>
      <c r="G43" s="59" t="s">
        <v>251</v>
      </c>
      <c r="H43" s="59"/>
      <c r="I43" s="59"/>
      <c r="J43" s="59"/>
      <c r="K43" s="59"/>
      <c r="L43" s="59">
        <v>90.1</v>
      </c>
      <c r="M43" s="59"/>
      <c r="N43" s="71"/>
      <c r="O43" s="53"/>
      <c r="P43" s="59">
        <v>100</v>
      </c>
      <c r="Q43" s="72">
        <f t="shared" si="2"/>
        <v>0</v>
      </c>
      <c r="R43" s="50">
        <v>44414</v>
      </c>
      <c r="S43" s="106"/>
    </row>
    <row r="44" spans="1:19" x14ac:dyDescent="0.25">
      <c r="A44" s="50">
        <v>44417</v>
      </c>
      <c r="B44" s="51" t="s">
        <v>117</v>
      </c>
      <c r="C44" s="52">
        <v>1447</v>
      </c>
      <c r="D44" s="53" t="s">
        <v>186</v>
      </c>
      <c r="E44" s="72">
        <f t="shared" si="1"/>
        <v>50</v>
      </c>
      <c r="F44" s="59"/>
      <c r="G44" s="59" t="s">
        <v>251</v>
      </c>
      <c r="H44" s="59"/>
      <c r="I44" s="59">
        <v>50</v>
      </c>
      <c r="J44" s="59"/>
      <c r="K44" s="59"/>
      <c r="L44" s="59"/>
      <c r="M44" s="59"/>
      <c r="N44" s="71"/>
      <c r="O44" s="53"/>
      <c r="P44" s="59">
        <v>50</v>
      </c>
      <c r="Q44" s="72">
        <f t="shared" si="2"/>
        <v>0</v>
      </c>
      <c r="R44" s="50">
        <v>44417</v>
      </c>
    </row>
    <row r="45" spans="1:19" x14ac:dyDescent="0.25">
      <c r="A45" s="50">
        <v>44420</v>
      </c>
      <c r="B45" s="51" t="s">
        <v>228</v>
      </c>
      <c r="C45" s="52"/>
      <c r="D45" s="53" t="s">
        <v>183</v>
      </c>
      <c r="E45" s="72">
        <f t="shared" si="1"/>
        <v>140</v>
      </c>
      <c r="F45" s="59">
        <v>12.72</v>
      </c>
      <c r="G45" s="59" t="s">
        <v>251</v>
      </c>
      <c r="H45" s="59"/>
      <c r="I45" s="59"/>
      <c r="J45" s="59"/>
      <c r="K45" s="59"/>
      <c r="L45" s="59">
        <v>127.28</v>
      </c>
      <c r="M45" s="59"/>
      <c r="N45" s="71"/>
      <c r="O45" s="53"/>
      <c r="P45" s="59">
        <v>140</v>
      </c>
      <c r="Q45" s="72">
        <f t="shared" si="2"/>
        <v>0</v>
      </c>
      <c r="R45" s="50">
        <v>44420</v>
      </c>
    </row>
    <row r="46" spans="1:19" x14ac:dyDescent="0.25">
      <c r="A46" s="50">
        <v>44420</v>
      </c>
      <c r="B46" s="51" t="s">
        <v>89</v>
      </c>
      <c r="C46" s="52">
        <v>1448</v>
      </c>
      <c r="D46" s="53" t="s">
        <v>186</v>
      </c>
      <c r="E46" s="72">
        <f t="shared" si="1"/>
        <v>10</v>
      </c>
      <c r="F46" s="59">
        <v>0.9</v>
      </c>
      <c r="G46" s="59" t="s">
        <v>251</v>
      </c>
      <c r="H46" s="59"/>
      <c r="I46" s="59"/>
      <c r="J46" s="59"/>
      <c r="K46" s="59">
        <v>9.1</v>
      </c>
      <c r="L46" s="59"/>
      <c r="M46" s="59"/>
      <c r="N46" s="71"/>
      <c r="O46" s="53"/>
      <c r="P46" s="59">
        <v>10</v>
      </c>
      <c r="Q46" s="72">
        <f t="shared" si="2"/>
        <v>0</v>
      </c>
      <c r="R46" s="50">
        <v>44438</v>
      </c>
    </row>
    <row r="47" spans="1:19" x14ac:dyDescent="0.25">
      <c r="A47" s="50">
        <v>44420</v>
      </c>
      <c r="B47" s="51" t="s">
        <v>230</v>
      </c>
      <c r="C47" s="52"/>
      <c r="D47" s="53" t="s">
        <v>183</v>
      </c>
      <c r="E47" s="72">
        <f t="shared" si="1"/>
        <v>50</v>
      </c>
      <c r="F47" s="59">
        <v>4.55</v>
      </c>
      <c r="G47" s="59" t="s">
        <v>251</v>
      </c>
      <c r="H47" s="59"/>
      <c r="I47" s="59"/>
      <c r="J47" s="59"/>
      <c r="K47" s="59"/>
      <c r="L47" s="59">
        <v>45.45</v>
      </c>
      <c r="M47" s="59"/>
      <c r="N47" s="71"/>
      <c r="O47" s="53"/>
      <c r="P47" s="59">
        <v>50</v>
      </c>
      <c r="Q47" s="72">
        <f t="shared" si="2"/>
        <v>0</v>
      </c>
      <c r="R47" s="50">
        <v>44420</v>
      </c>
    </row>
    <row r="48" spans="1:19" x14ac:dyDescent="0.25">
      <c r="A48" s="50">
        <v>44421</v>
      </c>
      <c r="B48" s="51" t="s">
        <v>192</v>
      </c>
      <c r="C48" s="52"/>
      <c r="D48" s="53" t="s">
        <v>183</v>
      </c>
      <c r="E48" s="72">
        <f t="shared" si="1"/>
        <v>100</v>
      </c>
      <c r="F48" s="59">
        <v>9.9</v>
      </c>
      <c r="G48" s="59" t="s">
        <v>251</v>
      </c>
      <c r="H48" s="59"/>
      <c r="I48" s="59"/>
      <c r="J48" s="59"/>
      <c r="K48" s="59"/>
      <c r="L48" s="59">
        <v>90.1</v>
      </c>
      <c r="M48" s="59"/>
      <c r="N48" s="71"/>
      <c r="O48" s="53"/>
      <c r="P48" s="59">
        <v>100</v>
      </c>
      <c r="Q48" s="72">
        <f t="shared" si="2"/>
        <v>0</v>
      </c>
      <c r="R48" s="50">
        <v>44421</v>
      </c>
    </row>
    <row r="49" spans="1:18" x14ac:dyDescent="0.25">
      <c r="A49" s="50">
        <v>44421</v>
      </c>
      <c r="B49" s="51" t="s">
        <v>231</v>
      </c>
      <c r="C49" s="52">
        <v>1449</v>
      </c>
      <c r="D49" s="53" t="s">
        <v>186</v>
      </c>
      <c r="E49" s="72">
        <f t="shared" si="1"/>
        <v>10</v>
      </c>
      <c r="F49" s="59">
        <v>0.9</v>
      </c>
      <c r="G49" s="59" t="s">
        <v>251</v>
      </c>
      <c r="H49" s="59"/>
      <c r="I49" s="59"/>
      <c r="J49" s="59"/>
      <c r="K49" s="59">
        <v>9.1</v>
      </c>
      <c r="L49" s="59"/>
      <c r="M49" s="59"/>
      <c r="N49" s="71"/>
      <c r="O49" s="53"/>
      <c r="P49" s="59">
        <v>10</v>
      </c>
      <c r="Q49" s="72">
        <f t="shared" si="2"/>
        <v>0</v>
      </c>
      <c r="R49" s="50">
        <v>44438</v>
      </c>
    </row>
    <row r="50" spans="1:18" x14ac:dyDescent="0.25">
      <c r="A50" s="50">
        <v>44424</v>
      </c>
      <c r="B50" s="51" t="s">
        <v>232</v>
      </c>
      <c r="C50" s="52">
        <v>1450</v>
      </c>
      <c r="D50" s="53" t="s">
        <v>186</v>
      </c>
      <c r="E50" s="72">
        <f t="shared" si="1"/>
        <v>10</v>
      </c>
      <c r="F50" s="59">
        <v>0.9</v>
      </c>
      <c r="G50" s="59" t="s">
        <v>251</v>
      </c>
      <c r="H50" s="59"/>
      <c r="I50" s="59"/>
      <c r="J50" s="59"/>
      <c r="K50" s="59">
        <v>9.1</v>
      </c>
      <c r="L50" s="59"/>
      <c r="M50" s="59"/>
      <c r="N50" s="71"/>
      <c r="O50" s="53"/>
      <c r="P50" s="59">
        <v>10</v>
      </c>
      <c r="Q50" s="72">
        <f t="shared" si="2"/>
        <v>0</v>
      </c>
      <c r="R50" s="50">
        <v>44438</v>
      </c>
    </row>
    <row r="51" spans="1:18" x14ac:dyDescent="0.25">
      <c r="A51" s="50">
        <v>44425</v>
      </c>
      <c r="B51" s="51" t="s">
        <v>199</v>
      </c>
      <c r="C51" s="52"/>
      <c r="D51" s="53" t="s">
        <v>183</v>
      </c>
      <c r="E51" s="72">
        <f t="shared" si="1"/>
        <v>1489.0900000000001</v>
      </c>
      <c r="F51" s="59">
        <v>135.37</v>
      </c>
      <c r="G51" s="59" t="s">
        <v>251</v>
      </c>
      <c r="H51" s="59"/>
      <c r="I51" s="59"/>
      <c r="J51" s="59"/>
      <c r="K51" s="59"/>
      <c r="L51" s="59">
        <v>1353.72</v>
      </c>
      <c r="M51" s="59"/>
      <c r="N51" s="71"/>
      <c r="O51" s="53"/>
      <c r="P51" s="59">
        <v>1489.09</v>
      </c>
      <c r="Q51" s="72">
        <f t="shared" si="2"/>
        <v>0</v>
      </c>
      <c r="R51" s="50">
        <v>44425</v>
      </c>
    </row>
    <row r="52" spans="1:18" x14ac:dyDescent="0.25">
      <c r="A52" s="50">
        <v>44426</v>
      </c>
      <c r="B52" s="51" t="s">
        <v>233</v>
      </c>
      <c r="C52" s="52"/>
      <c r="D52" s="53" t="s">
        <v>183</v>
      </c>
      <c r="E52" s="72">
        <f t="shared" si="1"/>
        <v>25</v>
      </c>
      <c r="F52" s="59">
        <v>2.27</v>
      </c>
      <c r="G52" s="59" t="s">
        <v>251</v>
      </c>
      <c r="H52" s="59"/>
      <c r="I52" s="59"/>
      <c r="J52" s="59"/>
      <c r="K52" s="59">
        <v>22.73</v>
      </c>
      <c r="L52" s="59"/>
      <c r="M52" s="59"/>
      <c r="N52" s="71"/>
      <c r="O52" s="53"/>
      <c r="P52" s="59">
        <v>25</v>
      </c>
      <c r="Q52" s="72">
        <f t="shared" si="2"/>
        <v>0</v>
      </c>
      <c r="R52" s="50">
        <v>44426</v>
      </c>
    </row>
    <row r="53" spans="1:18" x14ac:dyDescent="0.25">
      <c r="A53" s="50">
        <v>44426</v>
      </c>
      <c r="B53" s="51" t="s">
        <v>234</v>
      </c>
      <c r="C53" s="52">
        <v>1451</v>
      </c>
      <c r="D53" s="53" t="s">
        <v>186</v>
      </c>
      <c r="E53" s="72">
        <f t="shared" si="1"/>
        <v>10</v>
      </c>
      <c r="F53" s="59"/>
      <c r="G53" s="59" t="s">
        <v>251</v>
      </c>
      <c r="H53" s="59"/>
      <c r="I53" s="59"/>
      <c r="J53" s="59"/>
      <c r="K53" s="59"/>
      <c r="L53" s="59"/>
      <c r="M53" s="59"/>
      <c r="N53" s="71">
        <v>10</v>
      </c>
      <c r="O53" s="53"/>
      <c r="P53" s="59">
        <v>10</v>
      </c>
      <c r="Q53" s="72">
        <f t="shared" si="2"/>
        <v>0</v>
      </c>
      <c r="R53" s="50">
        <v>44438</v>
      </c>
    </row>
    <row r="54" spans="1:18" x14ac:dyDescent="0.25">
      <c r="A54" s="50">
        <v>44427</v>
      </c>
      <c r="B54" s="51" t="s">
        <v>88</v>
      </c>
      <c r="C54" s="52">
        <v>1452</v>
      </c>
      <c r="D54" s="53" t="s">
        <v>186</v>
      </c>
      <c r="E54" s="72">
        <f t="shared" si="1"/>
        <v>10</v>
      </c>
      <c r="F54" s="59">
        <v>0.9</v>
      </c>
      <c r="G54" s="59" t="s">
        <v>251</v>
      </c>
      <c r="H54" s="59"/>
      <c r="I54" s="59"/>
      <c r="J54" s="59"/>
      <c r="K54" s="59">
        <v>9.1</v>
      </c>
      <c r="L54" s="59"/>
      <c r="M54" s="59"/>
      <c r="N54" s="71"/>
      <c r="O54" s="53"/>
      <c r="P54" s="59">
        <v>10</v>
      </c>
      <c r="Q54" s="72">
        <f t="shared" si="2"/>
        <v>0</v>
      </c>
      <c r="R54" s="50">
        <v>44438</v>
      </c>
    </row>
    <row r="55" spans="1:18" x14ac:dyDescent="0.25">
      <c r="A55" s="50">
        <v>44427</v>
      </c>
      <c r="B55" s="51" t="s">
        <v>235</v>
      </c>
      <c r="C55" s="52">
        <v>1454</v>
      </c>
      <c r="D55" s="53" t="s">
        <v>186</v>
      </c>
      <c r="E55" s="72">
        <f t="shared" si="1"/>
        <v>10</v>
      </c>
      <c r="F55" s="59">
        <v>0.9</v>
      </c>
      <c r="G55" s="59" t="s">
        <v>251</v>
      </c>
      <c r="H55" s="59"/>
      <c r="I55" s="59"/>
      <c r="J55" s="59"/>
      <c r="K55" s="59">
        <v>9.1</v>
      </c>
      <c r="L55" s="59"/>
      <c r="M55" s="59"/>
      <c r="N55" s="71"/>
      <c r="O55" s="53"/>
      <c r="P55" s="59">
        <v>10</v>
      </c>
      <c r="Q55" s="72">
        <f t="shared" si="2"/>
        <v>0</v>
      </c>
      <c r="R55" s="50">
        <v>44438</v>
      </c>
    </row>
    <row r="56" spans="1:18" x14ac:dyDescent="0.25">
      <c r="A56" s="50">
        <v>44427</v>
      </c>
      <c r="B56" s="51" t="s">
        <v>236</v>
      </c>
      <c r="C56" s="52">
        <v>1455</v>
      </c>
      <c r="D56" s="53" t="s">
        <v>186</v>
      </c>
      <c r="E56" s="72">
        <f t="shared" si="1"/>
        <v>10</v>
      </c>
      <c r="F56" s="59">
        <v>0.9</v>
      </c>
      <c r="G56" s="59" t="s">
        <v>251</v>
      </c>
      <c r="H56" s="59"/>
      <c r="I56" s="59"/>
      <c r="J56" s="59"/>
      <c r="K56" s="59">
        <v>9.1</v>
      </c>
      <c r="L56" s="59"/>
      <c r="M56" s="59"/>
      <c r="N56" s="71"/>
      <c r="O56" s="53"/>
      <c r="P56" s="59">
        <v>10</v>
      </c>
      <c r="Q56" s="72">
        <f t="shared" si="2"/>
        <v>0</v>
      </c>
      <c r="R56" s="50">
        <v>44438</v>
      </c>
    </row>
    <row r="57" spans="1:18" x14ac:dyDescent="0.25">
      <c r="A57" s="50">
        <v>44427</v>
      </c>
      <c r="B57" s="51" t="s">
        <v>237</v>
      </c>
      <c r="C57" s="52">
        <v>1456</v>
      </c>
      <c r="D57" s="53" t="s">
        <v>186</v>
      </c>
      <c r="E57" s="72">
        <f t="shared" si="1"/>
        <v>25</v>
      </c>
      <c r="F57" s="59">
        <v>2.27</v>
      </c>
      <c r="G57" s="59" t="s">
        <v>251</v>
      </c>
      <c r="H57" s="59"/>
      <c r="I57" s="59"/>
      <c r="J57" s="59"/>
      <c r="K57" s="59">
        <v>22.73</v>
      </c>
      <c r="L57" s="59"/>
      <c r="M57" s="59"/>
      <c r="N57" s="71"/>
      <c r="O57" s="53"/>
      <c r="P57" s="59">
        <v>25</v>
      </c>
      <c r="Q57" s="72">
        <f t="shared" si="2"/>
        <v>0</v>
      </c>
      <c r="R57" s="50">
        <v>44438</v>
      </c>
    </row>
    <row r="58" spans="1:18" x14ac:dyDescent="0.25">
      <c r="A58" s="50">
        <v>44427</v>
      </c>
      <c r="B58" s="51" t="s">
        <v>50</v>
      </c>
      <c r="C58" s="52">
        <v>1457</v>
      </c>
      <c r="D58" s="53" t="s">
        <v>186</v>
      </c>
      <c r="E58" s="72">
        <f t="shared" si="1"/>
        <v>25</v>
      </c>
      <c r="F58" s="59">
        <v>2.27</v>
      </c>
      <c r="G58" s="59" t="s">
        <v>251</v>
      </c>
      <c r="H58" s="59"/>
      <c r="I58" s="59"/>
      <c r="J58" s="59"/>
      <c r="K58" s="59">
        <v>22.73</v>
      </c>
      <c r="L58" s="59"/>
      <c r="M58" s="59"/>
      <c r="N58" s="71"/>
      <c r="O58" s="53"/>
      <c r="P58" s="59">
        <v>25</v>
      </c>
      <c r="Q58" s="72">
        <f t="shared" si="2"/>
        <v>0</v>
      </c>
      <c r="R58" s="50">
        <v>44438</v>
      </c>
    </row>
    <row r="59" spans="1:18" x14ac:dyDescent="0.25">
      <c r="A59" s="50">
        <v>44431</v>
      </c>
      <c r="B59" s="51" t="s">
        <v>227</v>
      </c>
      <c r="C59" s="52"/>
      <c r="D59" s="53" t="s">
        <v>183</v>
      </c>
      <c r="E59" s="72">
        <f t="shared" si="1"/>
        <v>110</v>
      </c>
      <c r="F59" s="59">
        <v>10</v>
      </c>
      <c r="G59" s="59" t="s">
        <v>251</v>
      </c>
      <c r="H59" s="59"/>
      <c r="I59" s="59"/>
      <c r="J59" s="59"/>
      <c r="K59" s="59"/>
      <c r="L59" s="59">
        <v>100</v>
      </c>
      <c r="M59" s="59"/>
      <c r="N59" s="71"/>
      <c r="O59" s="53"/>
      <c r="P59" s="59">
        <v>110</v>
      </c>
      <c r="Q59" s="72">
        <f t="shared" si="2"/>
        <v>0</v>
      </c>
      <c r="R59" s="50">
        <v>44431</v>
      </c>
    </row>
    <row r="60" spans="1:18" x14ac:dyDescent="0.25">
      <c r="A60" s="50">
        <v>44433</v>
      </c>
      <c r="B60" s="51" t="s">
        <v>238</v>
      </c>
      <c r="C60" s="52"/>
      <c r="D60" s="53" t="s">
        <v>183</v>
      </c>
      <c r="E60" s="72">
        <f t="shared" si="1"/>
        <v>2000</v>
      </c>
      <c r="F60" s="59"/>
      <c r="G60" s="59" t="s">
        <v>251</v>
      </c>
      <c r="H60" s="59" t="s">
        <v>251</v>
      </c>
      <c r="I60" s="59"/>
      <c r="J60" s="59"/>
      <c r="K60" s="59"/>
      <c r="L60" s="59">
        <v>2000</v>
      </c>
      <c r="M60" s="59"/>
      <c r="N60" s="71"/>
      <c r="O60" s="53"/>
      <c r="P60" s="59">
        <v>2000</v>
      </c>
      <c r="Q60" s="72">
        <f t="shared" si="2"/>
        <v>0</v>
      </c>
      <c r="R60" s="50">
        <v>44433</v>
      </c>
    </row>
    <row r="61" spans="1:18" x14ac:dyDescent="0.25">
      <c r="A61" s="50">
        <v>44435</v>
      </c>
      <c r="B61" s="51" t="s">
        <v>239</v>
      </c>
      <c r="C61" s="52">
        <v>1458</v>
      </c>
      <c r="D61" s="53" t="s">
        <v>186</v>
      </c>
      <c r="E61" s="72">
        <f t="shared" si="1"/>
        <v>10</v>
      </c>
      <c r="F61" s="59"/>
      <c r="G61" s="59" t="s">
        <v>251</v>
      </c>
      <c r="H61" s="59">
        <v>10</v>
      </c>
      <c r="I61" s="59"/>
      <c r="J61" s="59"/>
      <c r="K61" s="59"/>
      <c r="L61" s="59"/>
      <c r="M61" s="59"/>
      <c r="N61" s="71"/>
      <c r="O61" s="53"/>
      <c r="P61" s="59">
        <v>10</v>
      </c>
      <c r="Q61" s="72">
        <f t="shared" si="2"/>
        <v>0</v>
      </c>
      <c r="R61" s="50">
        <v>44438</v>
      </c>
    </row>
    <row r="62" spans="1:18" x14ac:dyDescent="0.25">
      <c r="A62" s="50">
        <v>44438</v>
      </c>
      <c r="B62" s="51" t="s">
        <v>240</v>
      </c>
      <c r="C62" s="52">
        <v>1459</v>
      </c>
      <c r="D62" s="53" t="s">
        <v>186</v>
      </c>
      <c r="E62" s="72">
        <f t="shared" si="1"/>
        <v>10</v>
      </c>
      <c r="F62" s="59" t="s">
        <v>322</v>
      </c>
      <c r="G62" s="59" t="s">
        <v>251</v>
      </c>
      <c r="H62" s="59">
        <v>10</v>
      </c>
      <c r="I62" s="59"/>
      <c r="J62" s="59"/>
      <c r="K62" s="59"/>
      <c r="L62" s="59"/>
      <c r="M62" s="59"/>
      <c r="N62" s="71"/>
      <c r="O62" s="53"/>
      <c r="P62" s="59">
        <v>10</v>
      </c>
      <c r="Q62" s="72">
        <f t="shared" si="2"/>
        <v>0</v>
      </c>
      <c r="R62" s="50">
        <v>44438</v>
      </c>
    </row>
    <row r="63" spans="1:18" x14ac:dyDescent="0.25">
      <c r="A63" s="50">
        <v>44438</v>
      </c>
      <c r="B63" s="51" t="s">
        <v>222</v>
      </c>
      <c r="C63" s="52"/>
      <c r="D63" s="53" t="s">
        <v>183</v>
      </c>
      <c r="E63" s="72">
        <f t="shared" si="1"/>
        <v>120</v>
      </c>
      <c r="F63" s="59">
        <v>10.9</v>
      </c>
      <c r="G63" s="59" t="s">
        <v>251</v>
      </c>
      <c r="H63" s="59"/>
      <c r="I63" s="59"/>
      <c r="J63" s="59"/>
      <c r="K63" s="59"/>
      <c r="L63" s="59">
        <v>109.1</v>
      </c>
      <c r="M63" s="59"/>
      <c r="N63" s="71"/>
      <c r="O63" s="53"/>
      <c r="P63" s="59">
        <v>120</v>
      </c>
      <c r="Q63" s="72">
        <f t="shared" si="2"/>
        <v>0</v>
      </c>
      <c r="R63" s="50">
        <v>44438</v>
      </c>
    </row>
    <row r="64" spans="1:18" x14ac:dyDescent="0.25">
      <c r="A64" s="50">
        <v>44439</v>
      </c>
      <c r="B64" s="51" t="s">
        <v>223</v>
      </c>
      <c r="C64" s="52"/>
      <c r="D64" s="53" t="s">
        <v>183</v>
      </c>
      <c r="E64" s="72">
        <f t="shared" si="1"/>
        <v>110</v>
      </c>
      <c r="F64" s="59">
        <v>10</v>
      </c>
      <c r="G64" s="59" t="s">
        <v>251</v>
      </c>
      <c r="H64" s="59"/>
      <c r="I64" s="59"/>
      <c r="J64" s="59"/>
      <c r="K64" s="59"/>
      <c r="L64" s="59">
        <v>100</v>
      </c>
      <c r="M64" s="59"/>
      <c r="N64" s="71"/>
      <c r="O64" s="53"/>
      <c r="P64" s="59">
        <v>110</v>
      </c>
      <c r="Q64" s="72">
        <f t="shared" si="2"/>
        <v>0</v>
      </c>
      <c r="R64" s="50">
        <v>44439</v>
      </c>
    </row>
    <row r="65" spans="1:18" x14ac:dyDescent="0.25">
      <c r="A65" s="50"/>
      <c r="B65" s="51"/>
      <c r="C65" s="52"/>
      <c r="D65" s="53"/>
      <c r="E65" s="72">
        <f>SUM(E40:E64)</f>
        <v>4836.3</v>
      </c>
      <c r="F65" s="59">
        <f>SUM(F40:F64)</f>
        <v>235.45000000000005</v>
      </c>
      <c r="G65" s="59" t="s">
        <v>251</v>
      </c>
      <c r="H65" s="59">
        <f>SUM(H40:H64)</f>
        <v>20</v>
      </c>
      <c r="I65" s="59">
        <f>SUM(I40:I64)</f>
        <v>242.21</v>
      </c>
      <c r="J65" s="59"/>
      <c r="K65" s="59">
        <f>SUM(K40:K64)</f>
        <v>122.79</v>
      </c>
      <c r="L65" s="59">
        <f>SUM(L40:L64)</f>
        <v>4205.8500000000004</v>
      </c>
      <c r="M65" s="59"/>
      <c r="N65" s="71">
        <f>SUM(N40:N64)</f>
        <v>10</v>
      </c>
      <c r="O65" s="53">
        <f>SUM(F65:N65)</f>
        <v>4836.3</v>
      </c>
      <c r="P65" s="59"/>
      <c r="Q65" s="72"/>
      <c r="R65" s="50"/>
    </row>
    <row r="66" spans="1:18" x14ac:dyDescent="0.25">
      <c r="A66" s="50"/>
      <c r="B66" s="51"/>
      <c r="C66" s="52"/>
      <c r="D66" s="53"/>
      <c r="E66" s="72"/>
      <c r="F66" s="59"/>
      <c r="G66" s="59"/>
      <c r="H66" s="59"/>
      <c r="I66" s="59"/>
      <c r="J66" s="59"/>
      <c r="K66" s="59"/>
      <c r="L66" s="59"/>
      <c r="M66" s="59"/>
      <c r="N66" s="71"/>
      <c r="O66" s="53"/>
      <c r="P66" s="59"/>
      <c r="Q66" s="72"/>
      <c r="R66" s="50"/>
    </row>
    <row r="67" spans="1:18" ht="24" x14ac:dyDescent="0.25">
      <c r="A67" s="64" t="s">
        <v>119</v>
      </c>
      <c r="B67" s="65" t="s">
        <v>120</v>
      </c>
      <c r="C67" s="64" t="s">
        <v>121</v>
      </c>
      <c r="D67" s="66" t="s">
        <v>122</v>
      </c>
      <c r="E67" s="66" t="s">
        <v>123</v>
      </c>
      <c r="F67" s="67" t="s">
        <v>124</v>
      </c>
      <c r="G67" s="67" t="s">
        <v>114</v>
      </c>
      <c r="H67" s="66" t="s">
        <v>125</v>
      </c>
      <c r="I67" s="67" t="s">
        <v>126</v>
      </c>
      <c r="J67" s="67" t="s">
        <v>49</v>
      </c>
      <c r="K67" s="66" t="s">
        <v>127</v>
      </c>
      <c r="L67" s="67" t="s">
        <v>128</v>
      </c>
      <c r="M67" s="66" t="s">
        <v>59</v>
      </c>
      <c r="N67" s="68" t="s">
        <v>58</v>
      </c>
      <c r="O67" s="69" t="s">
        <v>129</v>
      </c>
      <c r="P67" s="70" t="s">
        <v>130</v>
      </c>
      <c r="Q67" s="67" t="s">
        <v>131</v>
      </c>
      <c r="R67" s="67" t="s">
        <v>131</v>
      </c>
    </row>
    <row r="68" spans="1:18" x14ac:dyDescent="0.25">
      <c r="A68" s="50"/>
      <c r="B68" s="51"/>
      <c r="C68" s="52"/>
      <c r="D68" s="53"/>
      <c r="E68" s="72">
        <f t="shared" si="1"/>
        <v>0</v>
      </c>
      <c r="F68" s="59"/>
      <c r="G68" s="59"/>
      <c r="H68" s="59"/>
      <c r="I68" s="59"/>
      <c r="J68" s="59"/>
      <c r="K68" s="59"/>
      <c r="L68" s="59"/>
      <c r="M68" s="59"/>
      <c r="N68" s="71"/>
      <c r="O68" s="53"/>
      <c r="P68" s="59"/>
      <c r="Q68" s="72">
        <f t="shared" si="2"/>
        <v>0</v>
      </c>
      <c r="R68" s="50"/>
    </row>
    <row r="69" spans="1:18" x14ac:dyDescent="0.25">
      <c r="A69" s="50">
        <v>44445</v>
      </c>
      <c r="B69" s="51" t="s">
        <v>245</v>
      </c>
      <c r="C69" s="52"/>
      <c r="D69" s="53" t="s">
        <v>246</v>
      </c>
      <c r="E69" s="72">
        <v>100</v>
      </c>
      <c r="F69" s="59">
        <v>0.99</v>
      </c>
      <c r="G69" s="59"/>
      <c r="H69" s="59"/>
      <c r="I69" s="59"/>
      <c r="J69" s="59"/>
      <c r="K69" s="59"/>
      <c r="L69" s="59">
        <v>90.01</v>
      </c>
      <c r="M69" s="59"/>
      <c r="N69" s="71"/>
      <c r="O69" s="53"/>
      <c r="P69" s="59"/>
      <c r="Q69" s="72">
        <f t="shared" si="2"/>
        <v>100</v>
      </c>
      <c r="R69" s="50"/>
    </row>
    <row r="70" spans="1:18" x14ac:dyDescent="0.25">
      <c r="A70" s="50">
        <v>44445</v>
      </c>
      <c r="B70" s="51" t="s">
        <v>247</v>
      </c>
      <c r="C70" s="52"/>
      <c r="D70" s="53" t="s">
        <v>246</v>
      </c>
      <c r="E70" s="72">
        <v>100</v>
      </c>
      <c r="F70" s="59">
        <v>0.99</v>
      </c>
      <c r="G70" s="59"/>
      <c r="H70" s="59"/>
      <c r="I70" s="59"/>
      <c r="J70" s="59"/>
      <c r="K70" s="59"/>
      <c r="L70" s="59">
        <v>90.01</v>
      </c>
      <c r="M70" s="59"/>
      <c r="N70" s="71"/>
      <c r="O70" s="53"/>
      <c r="P70" s="59"/>
      <c r="Q70" s="72">
        <f t="shared" si="2"/>
        <v>100</v>
      </c>
      <c r="R70" s="54"/>
    </row>
    <row r="71" spans="1:18" x14ac:dyDescent="0.25">
      <c r="B71" s="116" t="s">
        <v>264</v>
      </c>
      <c r="C71" s="116" t="s">
        <v>186</v>
      </c>
      <c r="D71" s="116" t="s">
        <v>186</v>
      </c>
      <c r="E71">
        <v>50</v>
      </c>
      <c r="F71">
        <v>4.54</v>
      </c>
      <c r="K71">
        <v>45.46</v>
      </c>
      <c r="O71" s="53"/>
      <c r="P71" s="59"/>
      <c r="Q71" s="72">
        <f t="shared" si="2"/>
        <v>50</v>
      </c>
      <c r="R71" s="50"/>
    </row>
    <row r="72" spans="1:18" x14ac:dyDescent="0.25">
      <c r="B72" s="116" t="s">
        <v>265</v>
      </c>
      <c r="C72" s="116" t="s">
        <v>186</v>
      </c>
      <c r="D72" s="116" t="s">
        <v>186</v>
      </c>
      <c r="E72">
        <v>139</v>
      </c>
      <c r="F72">
        <v>12.64</v>
      </c>
      <c r="I72">
        <v>126.36</v>
      </c>
      <c r="O72" s="53"/>
      <c r="P72" s="59"/>
      <c r="Q72" s="72">
        <f t="shared" si="2"/>
        <v>139</v>
      </c>
      <c r="R72" s="50"/>
    </row>
    <row r="73" spans="1:18" x14ac:dyDescent="0.25">
      <c r="A73" s="113">
        <v>44446</v>
      </c>
      <c r="B73" s="116" t="s">
        <v>265</v>
      </c>
      <c r="C73" s="116" t="s">
        <v>266</v>
      </c>
      <c r="D73" s="116" t="s">
        <v>246</v>
      </c>
      <c r="E73">
        <v>10</v>
      </c>
      <c r="F73">
        <v>0.91</v>
      </c>
      <c r="K73">
        <v>9.09</v>
      </c>
      <c r="O73" s="53"/>
      <c r="P73" s="59"/>
      <c r="Q73" s="72">
        <f t="shared" si="2"/>
        <v>10</v>
      </c>
      <c r="R73" s="50"/>
    </row>
    <row r="74" spans="1:18" x14ac:dyDescent="0.25">
      <c r="B74" s="116" t="s">
        <v>265</v>
      </c>
      <c r="C74" s="116" t="s">
        <v>267</v>
      </c>
      <c r="D74" s="116" t="s">
        <v>246</v>
      </c>
      <c r="E74">
        <v>10</v>
      </c>
      <c r="F74">
        <v>0.91</v>
      </c>
      <c r="K74">
        <v>9.09</v>
      </c>
      <c r="O74" s="53"/>
      <c r="P74" s="59"/>
      <c r="Q74" s="72">
        <f t="shared" si="2"/>
        <v>10</v>
      </c>
      <c r="R74" s="50"/>
    </row>
    <row r="75" spans="1:18" x14ac:dyDescent="0.25">
      <c r="A75" s="113">
        <v>44448</v>
      </c>
      <c r="B75" s="116" t="s">
        <v>300</v>
      </c>
      <c r="C75" s="116" t="s">
        <v>246</v>
      </c>
      <c r="D75" s="116"/>
      <c r="E75">
        <v>220</v>
      </c>
      <c r="F75">
        <v>20</v>
      </c>
      <c r="L75">
        <v>200</v>
      </c>
      <c r="O75" s="53"/>
      <c r="P75" s="59"/>
      <c r="Q75" s="72">
        <f t="shared" si="2"/>
        <v>220</v>
      </c>
      <c r="R75" s="50"/>
    </row>
    <row r="76" spans="1:18" x14ac:dyDescent="0.25">
      <c r="A76" s="113">
        <v>44452</v>
      </c>
      <c r="B76" s="116"/>
      <c r="C76" s="116" t="s">
        <v>268</v>
      </c>
      <c r="D76" s="116" t="s">
        <v>183</v>
      </c>
      <c r="E76">
        <v>240</v>
      </c>
      <c r="F76">
        <v>21.81</v>
      </c>
      <c r="L76">
        <v>218.19</v>
      </c>
      <c r="O76" s="53"/>
      <c r="P76" s="59"/>
      <c r="Q76" s="72">
        <f t="shared" si="2"/>
        <v>240</v>
      </c>
      <c r="R76" s="50"/>
    </row>
    <row r="77" spans="1:18" x14ac:dyDescent="0.25">
      <c r="B77" s="116" t="s">
        <v>269</v>
      </c>
      <c r="C77" s="116" t="s">
        <v>270</v>
      </c>
      <c r="D77" s="116"/>
      <c r="E77">
        <v>140</v>
      </c>
      <c r="F77">
        <v>12.73</v>
      </c>
      <c r="I77">
        <v>127.27</v>
      </c>
      <c r="O77" s="53"/>
      <c r="P77" s="59"/>
      <c r="Q77" s="72">
        <f t="shared" ref="Q77:Q156" si="4">E77-P77</f>
        <v>140</v>
      </c>
      <c r="R77" s="50"/>
    </row>
    <row r="78" spans="1:18" x14ac:dyDescent="0.25">
      <c r="B78" s="116" t="s">
        <v>271</v>
      </c>
      <c r="C78" s="116" t="s">
        <v>272</v>
      </c>
      <c r="D78" s="116"/>
      <c r="E78">
        <v>100</v>
      </c>
      <c r="F78">
        <v>9.09</v>
      </c>
      <c r="I78" t="s">
        <v>251</v>
      </c>
      <c r="L78">
        <v>90.91</v>
      </c>
      <c r="O78" s="53"/>
      <c r="P78" s="59"/>
      <c r="Q78" s="72">
        <f t="shared" si="4"/>
        <v>100</v>
      </c>
      <c r="R78" s="50"/>
    </row>
    <row r="79" spans="1:18" x14ac:dyDescent="0.25">
      <c r="A79" s="113">
        <v>44453</v>
      </c>
      <c r="B79" s="116" t="s">
        <v>273</v>
      </c>
      <c r="C79" s="116"/>
      <c r="D79" s="116" t="s">
        <v>274</v>
      </c>
      <c r="E79">
        <v>195.35</v>
      </c>
      <c r="F79">
        <v>17.760000000000002</v>
      </c>
      <c r="I79">
        <v>177.59</v>
      </c>
      <c r="L79" t="s">
        <v>251</v>
      </c>
      <c r="O79" s="53"/>
      <c r="P79" s="59"/>
      <c r="Q79" s="72">
        <f t="shared" si="4"/>
        <v>195.35</v>
      </c>
      <c r="R79" s="50"/>
    </row>
    <row r="80" spans="1:18" x14ac:dyDescent="0.25">
      <c r="A80" s="113">
        <v>44454</v>
      </c>
      <c r="B80" s="116" t="s">
        <v>275</v>
      </c>
      <c r="C80" s="116"/>
      <c r="D80" s="116"/>
      <c r="E80">
        <v>50</v>
      </c>
      <c r="F80">
        <v>4.55</v>
      </c>
      <c r="L80">
        <v>445.45</v>
      </c>
      <c r="O80" s="53"/>
      <c r="P80" s="59"/>
      <c r="Q80" s="72">
        <f t="shared" si="4"/>
        <v>50</v>
      </c>
      <c r="R80" s="50"/>
    </row>
    <row r="81" spans="1:19" x14ac:dyDescent="0.25">
      <c r="A81" s="113">
        <v>44457</v>
      </c>
      <c r="B81" s="116" t="s">
        <v>276</v>
      </c>
      <c r="C81" s="116" t="s">
        <v>277</v>
      </c>
      <c r="D81" s="116"/>
      <c r="E81">
        <v>100</v>
      </c>
      <c r="F81">
        <v>9.09</v>
      </c>
      <c r="L81">
        <v>90.91</v>
      </c>
      <c r="O81" s="53"/>
      <c r="P81" s="59"/>
      <c r="Q81" s="72">
        <f t="shared" si="4"/>
        <v>100</v>
      </c>
      <c r="R81" s="50"/>
    </row>
    <row r="82" spans="1:19" x14ac:dyDescent="0.25">
      <c r="A82" s="113">
        <v>44459</v>
      </c>
      <c r="B82" s="116" t="s">
        <v>278</v>
      </c>
      <c r="C82" s="116" t="s">
        <v>251</v>
      </c>
      <c r="D82" s="116" t="s">
        <v>246</v>
      </c>
      <c r="E82">
        <v>50</v>
      </c>
      <c r="F82">
        <v>4.54</v>
      </c>
      <c r="L82">
        <v>45.45</v>
      </c>
      <c r="O82" s="53"/>
      <c r="P82" s="59"/>
      <c r="Q82" s="72">
        <f t="shared" si="4"/>
        <v>50</v>
      </c>
      <c r="R82" s="50"/>
    </row>
    <row r="83" spans="1:19" x14ac:dyDescent="0.25">
      <c r="B83" s="116" t="s">
        <v>279</v>
      </c>
      <c r="C83" s="116"/>
      <c r="D83" s="116"/>
      <c r="E83">
        <v>201</v>
      </c>
      <c r="I83">
        <v>201</v>
      </c>
      <c r="O83" s="53"/>
      <c r="P83" s="59"/>
      <c r="Q83" s="72">
        <f t="shared" si="4"/>
        <v>201</v>
      </c>
      <c r="R83" s="50"/>
    </row>
    <row r="84" spans="1:19" x14ac:dyDescent="0.25">
      <c r="A84" s="113">
        <v>44466</v>
      </c>
      <c r="B84" s="116" t="s">
        <v>279</v>
      </c>
      <c r="C84" s="116"/>
      <c r="D84" s="116"/>
      <c r="E84">
        <v>20</v>
      </c>
      <c r="H84">
        <v>20</v>
      </c>
      <c r="O84" s="53"/>
      <c r="P84" s="59"/>
      <c r="Q84" s="72">
        <f t="shared" si="4"/>
        <v>20</v>
      </c>
      <c r="R84" s="50"/>
    </row>
    <row r="85" spans="1:19" x14ac:dyDescent="0.25">
      <c r="A85" s="113">
        <v>44467</v>
      </c>
      <c r="B85" s="116" t="s">
        <v>280</v>
      </c>
      <c r="C85" s="116"/>
      <c r="D85" s="116"/>
      <c r="E85">
        <v>220</v>
      </c>
      <c r="F85">
        <v>20</v>
      </c>
      <c r="H85" t="s">
        <v>251</v>
      </c>
      <c r="I85" t="s">
        <v>251</v>
      </c>
      <c r="K85" t="s">
        <v>251</v>
      </c>
      <c r="L85">
        <v>200</v>
      </c>
      <c r="O85" s="53"/>
      <c r="P85" s="59"/>
      <c r="Q85" s="72">
        <f t="shared" si="4"/>
        <v>220</v>
      </c>
      <c r="R85" s="50"/>
    </row>
    <row r="86" spans="1:19" x14ac:dyDescent="0.25">
      <c r="A86" s="113">
        <v>44469</v>
      </c>
      <c r="B86" s="116" t="s">
        <v>273</v>
      </c>
      <c r="C86" s="116"/>
      <c r="D86" s="116"/>
      <c r="E86">
        <v>110</v>
      </c>
      <c r="F86">
        <v>10</v>
      </c>
      <c r="I86" t="s">
        <v>251</v>
      </c>
      <c r="K86" t="s">
        <v>251</v>
      </c>
      <c r="L86">
        <v>100</v>
      </c>
      <c r="O86" s="53"/>
      <c r="P86" s="59"/>
      <c r="Q86" s="72">
        <f t="shared" si="4"/>
        <v>110</v>
      </c>
      <c r="R86" s="50"/>
    </row>
    <row r="87" spans="1:19" x14ac:dyDescent="0.25">
      <c r="A87" s="113" t="s">
        <v>297</v>
      </c>
      <c r="E87" s="72">
        <v>2055.2399999999998</v>
      </c>
      <c r="F87" s="72">
        <v>149.47</v>
      </c>
      <c r="H87">
        <f>SUM(H84:H86)</f>
        <v>20</v>
      </c>
      <c r="I87">
        <v>631.22</v>
      </c>
      <c r="K87">
        <f>SUM(K71:K86)</f>
        <v>63.64</v>
      </c>
      <c r="L87">
        <v>1990.91</v>
      </c>
      <c r="O87" s="53"/>
      <c r="P87" s="59" t="s">
        <v>251</v>
      </c>
      <c r="Q87" s="72">
        <f>SUM(F87:P87)</f>
        <v>2855.2400000000002</v>
      </c>
      <c r="R87" s="50"/>
    </row>
    <row r="88" spans="1:19" x14ac:dyDescent="0.25">
      <c r="A88" t="s">
        <v>298</v>
      </c>
      <c r="E88" s="72">
        <v>4836.3</v>
      </c>
      <c r="F88" s="59">
        <v>235.45</v>
      </c>
      <c r="G88" s="59" t="s">
        <v>251</v>
      </c>
      <c r="H88" s="59">
        <f>SUM(H63:H87)</f>
        <v>60</v>
      </c>
      <c r="I88" s="59">
        <v>242.21</v>
      </c>
      <c r="J88" s="59"/>
      <c r="K88" s="59">
        <v>122.79</v>
      </c>
      <c r="L88" s="59">
        <v>4205.8500000000004</v>
      </c>
      <c r="M88" s="59"/>
      <c r="N88" s="71">
        <f>SUM(N63:N87)</f>
        <v>10</v>
      </c>
      <c r="O88" s="53"/>
      <c r="P88" s="59"/>
      <c r="Q88" s="72">
        <f>SUM(F88:P88)</f>
        <v>4876.3</v>
      </c>
      <c r="R88" s="50"/>
    </row>
    <row r="89" spans="1:19" x14ac:dyDescent="0.25">
      <c r="A89" t="s">
        <v>299</v>
      </c>
      <c r="E89">
        <v>4280.2700000000004</v>
      </c>
      <c r="F89">
        <v>235.45</v>
      </c>
      <c r="G89" t="s">
        <v>251</v>
      </c>
      <c r="H89">
        <v>489</v>
      </c>
      <c r="I89">
        <v>489</v>
      </c>
      <c r="K89">
        <v>122.79</v>
      </c>
      <c r="L89">
        <v>1206.81</v>
      </c>
      <c r="M89" t="s">
        <v>251</v>
      </c>
      <c r="N89">
        <v>0</v>
      </c>
      <c r="O89" s="53"/>
      <c r="P89" s="59"/>
      <c r="Q89" s="72">
        <v>4280.2700000000004</v>
      </c>
      <c r="R89" s="50" t="s">
        <v>251</v>
      </c>
      <c r="S89" t="s">
        <v>251</v>
      </c>
    </row>
    <row r="90" spans="1:19" x14ac:dyDescent="0.25">
      <c r="E90" s="72">
        <v>13227.05</v>
      </c>
      <c r="F90" s="72">
        <v>620.37</v>
      </c>
      <c r="G90" t="s">
        <v>251</v>
      </c>
      <c r="H90">
        <v>569</v>
      </c>
      <c r="I90" s="72">
        <v>1362.43</v>
      </c>
      <c r="K90">
        <v>309.22000000000003</v>
      </c>
      <c r="L90" s="72">
        <v>1206.81</v>
      </c>
      <c r="M90" t="s">
        <v>251</v>
      </c>
      <c r="N90">
        <v>10</v>
      </c>
      <c r="O90" s="53"/>
      <c r="P90" s="59"/>
      <c r="Q90" s="72">
        <f>SUM(F90:P90)</f>
        <v>4077.8300000000004</v>
      </c>
      <c r="R90" s="50"/>
    </row>
    <row r="91" spans="1:19" ht="24" x14ac:dyDescent="0.25">
      <c r="A91" s="64" t="s">
        <v>119</v>
      </c>
      <c r="B91" s="65" t="s">
        <v>120</v>
      </c>
      <c r="C91" s="64" t="s">
        <v>121</v>
      </c>
      <c r="D91" s="66" t="s">
        <v>122</v>
      </c>
      <c r="E91" s="66" t="s">
        <v>123</v>
      </c>
      <c r="F91" s="67" t="s">
        <v>124</v>
      </c>
      <c r="G91" s="67" t="s">
        <v>114</v>
      </c>
      <c r="H91" s="66" t="s">
        <v>125</v>
      </c>
      <c r="I91" s="67" t="s">
        <v>126</v>
      </c>
      <c r="J91" s="67" t="s">
        <v>49</v>
      </c>
      <c r="K91" s="66" t="s">
        <v>127</v>
      </c>
      <c r="L91" s="67" t="s">
        <v>128</v>
      </c>
      <c r="M91" s="66" t="s">
        <v>59</v>
      </c>
      <c r="N91" s="68" t="s">
        <v>58</v>
      </c>
      <c r="O91" s="69" t="s">
        <v>129</v>
      </c>
      <c r="P91" s="70" t="s">
        <v>130</v>
      </c>
      <c r="Q91" s="67" t="s">
        <v>131</v>
      </c>
      <c r="R91" s="64"/>
      <c r="S91" s="72" t="s">
        <v>251</v>
      </c>
    </row>
    <row r="92" spans="1:19" x14ac:dyDescent="0.25">
      <c r="F92" t="s">
        <v>251</v>
      </c>
      <c r="I92" t="s">
        <v>251</v>
      </c>
      <c r="K92" t="s">
        <v>251</v>
      </c>
      <c r="L92" t="s">
        <v>251</v>
      </c>
      <c r="O92" s="53"/>
      <c r="P92" s="59"/>
      <c r="Q92" s="72">
        <f t="shared" si="4"/>
        <v>0</v>
      </c>
      <c r="R92" s="50"/>
    </row>
    <row r="93" spans="1:19" x14ac:dyDescent="0.25">
      <c r="A93" s="50">
        <v>44471</v>
      </c>
      <c r="B93" s="51" t="s">
        <v>281</v>
      </c>
      <c r="C93" s="52">
        <v>10538</v>
      </c>
      <c r="D93" s="53" t="s">
        <v>246</v>
      </c>
      <c r="E93" s="72">
        <v>100</v>
      </c>
      <c r="F93" s="59">
        <v>9.1</v>
      </c>
      <c r="G93" s="59"/>
      <c r="H93" s="59"/>
      <c r="I93" s="59" t="s">
        <v>251</v>
      </c>
      <c r="J93" s="59"/>
      <c r="K93" s="59" t="s">
        <v>251</v>
      </c>
      <c r="L93" s="59">
        <v>90.9</v>
      </c>
      <c r="M93" s="59"/>
      <c r="N93" s="71"/>
      <c r="O93" s="53"/>
      <c r="P93" s="59"/>
      <c r="Q93" s="72">
        <f t="shared" si="4"/>
        <v>100</v>
      </c>
      <c r="R93" s="50">
        <f>SUM(F93:Q93)</f>
        <v>200</v>
      </c>
    </row>
    <row r="94" spans="1:19" x14ac:dyDescent="0.25">
      <c r="A94" s="50">
        <v>44477</v>
      </c>
      <c r="B94" s="51" t="s">
        <v>282</v>
      </c>
      <c r="C94" s="52">
        <v>10535</v>
      </c>
      <c r="D94" s="53" t="s">
        <v>246</v>
      </c>
      <c r="E94" s="72">
        <v>100</v>
      </c>
      <c r="F94" s="59">
        <v>9.1</v>
      </c>
      <c r="G94" s="59"/>
      <c r="H94" s="59"/>
      <c r="I94" s="59" t="s">
        <v>251</v>
      </c>
      <c r="J94" s="59"/>
      <c r="K94" s="59"/>
      <c r="L94" s="59">
        <v>90.9</v>
      </c>
      <c r="M94" s="59"/>
      <c r="N94" s="71"/>
      <c r="O94" s="53"/>
      <c r="P94" s="59"/>
      <c r="Q94" s="72">
        <f t="shared" si="4"/>
        <v>100</v>
      </c>
      <c r="R94" s="50">
        <f>SUM(F94:Q94)</f>
        <v>200</v>
      </c>
    </row>
    <row r="95" spans="1:19" x14ac:dyDescent="0.25">
      <c r="A95" s="50">
        <v>44480</v>
      </c>
      <c r="B95" s="51" t="s">
        <v>291</v>
      </c>
      <c r="C95" s="52">
        <v>10513</v>
      </c>
      <c r="D95" s="53" t="s">
        <v>246</v>
      </c>
      <c r="E95" s="72">
        <v>120</v>
      </c>
      <c r="F95" s="59">
        <v>10.91</v>
      </c>
      <c r="G95" s="59"/>
      <c r="H95" s="59"/>
      <c r="I95" s="59"/>
      <c r="J95" s="59"/>
      <c r="K95" s="59"/>
      <c r="L95" s="59">
        <v>109.09</v>
      </c>
      <c r="M95" s="59"/>
      <c r="N95" s="71"/>
      <c r="O95" s="53"/>
      <c r="P95" s="59"/>
      <c r="Q95" s="72">
        <v>120</v>
      </c>
      <c r="R95" s="50" t="s">
        <v>251</v>
      </c>
      <c r="S95" s="72">
        <f>SUM(F95:Q95)</f>
        <v>240</v>
      </c>
    </row>
    <row r="96" spans="1:19" x14ac:dyDescent="0.25">
      <c r="A96" s="50">
        <v>44481</v>
      </c>
      <c r="B96" s="51" t="s">
        <v>290</v>
      </c>
      <c r="C96" s="52" t="s">
        <v>292</v>
      </c>
      <c r="D96" s="53" t="s">
        <v>246</v>
      </c>
      <c r="E96" s="72">
        <v>140</v>
      </c>
      <c r="F96" s="59">
        <v>12.73</v>
      </c>
      <c r="G96" s="59"/>
      <c r="H96" s="59"/>
      <c r="I96" s="59"/>
      <c r="J96" s="59"/>
      <c r="K96" s="59"/>
      <c r="L96" s="59">
        <v>127.27</v>
      </c>
      <c r="M96" s="59"/>
      <c r="N96" s="71"/>
      <c r="O96" s="53"/>
      <c r="P96" s="59"/>
      <c r="Q96" s="72">
        <f t="shared" si="4"/>
        <v>140</v>
      </c>
      <c r="R96" s="50">
        <f t="shared" ref="R96:R101" si="5">SUM(F96:Q96)</f>
        <v>280</v>
      </c>
    </row>
    <row r="97" spans="1:18" x14ac:dyDescent="0.25">
      <c r="A97" s="50">
        <v>44482</v>
      </c>
      <c r="B97" s="51" t="s">
        <v>293</v>
      </c>
      <c r="C97" s="52"/>
      <c r="D97" s="53" t="s">
        <v>246</v>
      </c>
      <c r="E97" s="72">
        <v>100</v>
      </c>
      <c r="F97" s="59">
        <v>9.09</v>
      </c>
      <c r="G97" s="59"/>
      <c r="H97" s="59"/>
      <c r="I97" s="59"/>
      <c r="J97" s="59"/>
      <c r="K97" s="59"/>
      <c r="L97" s="59">
        <v>90.91</v>
      </c>
      <c r="M97" s="59"/>
      <c r="N97" s="71"/>
      <c r="O97" s="53"/>
      <c r="P97" s="59"/>
      <c r="Q97" s="72">
        <f t="shared" si="4"/>
        <v>100</v>
      </c>
      <c r="R97" s="50">
        <f t="shared" si="5"/>
        <v>200</v>
      </c>
    </row>
    <row r="98" spans="1:18" x14ac:dyDescent="0.25">
      <c r="A98" s="50">
        <v>44483</v>
      </c>
      <c r="B98" s="51" t="s">
        <v>275</v>
      </c>
      <c r="C98" s="52"/>
      <c r="D98" s="53"/>
      <c r="E98" s="72">
        <v>50</v>
      </c>
      <c r="F98" s="59">
        <v>4.55</v>
      </c>
      <c r="G98" s="59"/>
      <c r="H98" s="59"/>
      <c r="I98" s="59"/>
      <c r="J98" s="59"/>
      <c r="K98" s="59"/>
      <c r="L98" s="59">
        <v>45.454000000000001</v>
      </c>
      <c r="M98" s="59"/>
      <c r="N98" s="71"/>
      <c r="O98" s="53"/>
      <c r="P98" s="59"/>
      <c r="Q98" s="72">
        <f t="shared" si="4"/>
        <v>50</v>
      </c>
      <c r="R98" s="50">
        <f t="shared" si="5"/>
        <v>100.00399999999999</v>
      </c>
    </row>
    <row r="99" spans="1:18" x14ac:dyDescent="0.25">
      <c r="A99" s="50">
        <v>44488</v>
      </c>
      <c r="B99" s="51" t="s">
        <v>301</v>
      </c>
      <c r="C99" s="52"/>
      <c r="D99" s="53"/>
      <c r="E99" s="72">
        <v>110</v>
      </c>
      <c r="F99" s="59">
        <v>10</v>
      </c>
      <c r="G99" s="59"/>
      <c r="H99" s="59"/>
      <c r="I99" s="59"/>
      <c r="J99" s="59"/>
      <c r="K99" s="59"/>
      <c r="L99" s="59">
        <v>100</v>
      </c>
      <c r="M99" s="59"/>
      <c r="N99" s="71"/>
      <c r="O99" s="53"/>
      <c r="P99" s="59"/>
      <c r="Q99" s="72">
        <f t="shared" si="4"/>
        <v>110</v>
      </c>
      <c r="R99" s="50">
        <f t="shared" si="5"/>
        <v>220</v>
      </c>
    </row>
    <row r="100" spans="1:18" x14ac:dyDescent="0.25">
      <c r="A100" s="50">
        <v>44496</v>
      </c>
      <c r="B100" s="51" t="s">
        <v>332</v>
      </c>
      <c r="C100" s="52"/>
      <c r="D100" s="53"/>
      <c r="E100" s="72">
        <v>121</v>
      </c>
      <c r="F100" s="59">
        <v>11</v>
      </c>
      <c r="G100" s="59"/>
      <c r="H100" s="59"/>
      <c r="I100" s="59"/>
      <c r="J100" s="59"/>
      <c r="K100" s="59"/>
      <c r="L100" s="59">
        <v>110</v>
      </c>
      <c r="M100" s="59"/>
      <c r="N100" s="71">
        <v>120</v>
      </c>
      <c r="O100" s="53"/>
      <c r="P100" s="59"/>
      <c r="Q100" s="72">
        <f t="shared" si="4"/>
        <v>121</v>
      </c>
      <c r="R100" s="50">
        <f t="shared" si="5"/>
        <v>362</v>
      </c>
    </row>
    <row r="101" spans="1:18" x14ac:dyDescent="0.25">
      <c r="A101" s="50">
        <v>44497</v>
      </c>
      <c r="B101" s="51" t="s">
        <v>333</v>
      </c>
      <c r="C101" s="52"/>
      <c r="D101" s="53"/>
      <c r="E101" s="72">
        <v>120</v>
      </c>
      <c r="F101" s="59">
        <v>10.91</v>
      </c>
      <c r="G101" s="59"/>
      <c r="H101" s="59"/>
      <c r="I101" s="59"/>
      <c r="J101" s="59"/>
      <c r="K101" s="59"/>
      <c r="L101" s="59">
        <v>109.09</v>
      </c>
      <c r="M101" s="59"/>
      <c r="N101" s="71"/>
      <c r="O101" s="53"/>
      <c r="P101" s="59"/>
      <c r="Q101" s="72">
        <f t="shared" si="4"/>
        <v>120</v>
      </c>
      <c r="R101" s="50">
        <f t="shared" si="5"/>
        <v>240</v>
      </c>
    </row>
    <row r="102" spans="1:18" x14ac:dyDescent="0.25">
      <c r="A102" s="50" t="s">
        <v>339</v>
      </c>
      <c r="B102" s="51"/>
      <c r="C102" s="52" t="s">
        <v>251</v>
      </c>
      <c r="D102" s="53"/>
      <c r="E102" s="72">
        <v>1081</v>
      </c>
      <c r="F102" s="59">
        <f>SUM(F93:F101)</f>
        <v>87.39</v>
      </c>
      <c r="G102" s="59">
        <f t="shared" ref="G102:P102" ca="1" si="6">SUM(G93:G102)</f>
        <v>0</v>
      </c>
      <c r="H102" s="59">
        <f t="shared" ca="1" si="6"/>
        <v>0</v>
      </c>
      <c r="I102" s="59">
        <f t="shared" ca="1" si="6"/>
        <v>0</v>
      </c>
      <c r="J102" s="59">
        <f t="shared" ca="1" si="6"/>
        <v>0</v>
      </c>
      <c r="K102" s="59">
        <f t="shared" ca="1" si="6"/>
        <v>0</v>
      </c>
      <c r="L102" s="59">
        <f>SUM(L93:L101)</f>
        <v>873.61399999999992</v>
      </c>
      <c r="M102" s="59">
        <f t="shared" ca="1" si="6"/>
        <v>0</v>
      </c>
      <c r="N102" s="71">
        <f>SUM(N100:N101)</f>
        <v>120</v>
      </c>
      <c r="O102" s="53">
        <f t="shared" ca="1" si="6"/>
        <v>0</v>
      </c>
      <c r="P102" s="59">
        <f t="shared" ca="1" si="6"/>
        <v>0</v>
      </c>
      <c r="Q102" s="72">
        <f>SUM(Q92:Q101)</f>
        <v>961</v>
      </c>
      <c r="R102" s="50" t="s">
        <v>303</v>
      </c>
    </row>
    <row r="103" spans="1:18" x14ac:dyDescent="0.25">
      <c r="A103" s="50" t="s">
        <v>340</v>
      </c>
      <c r="B103" s="51"/>
      <c r="C103" s="52"/>
      <c r="D103" s="53"/>
      <c r="E103" s="72"/>
      <c r="F103" s="59"/>
      <c r="G103" s="59"/>
      <c r="H103" s="59"/>
      <c r="I103" s="59"/>
      <c r="J103" s="59"/>
      <c r="K103" s="59"/>
      <c r="L103" s="59"/>
      <c r="M103" s="59"/>
      <c r="N103" s="71"/>
      <c r="O103" s="53"/>
      <c r="P103" s="59"/>
      <c r="Q103" s="72"/>
      <c r="R103" s="50"/>
    </row>
    <row r="104" spans="1:18" x14ac:dyDescent="0.25">
      <c r="A104" s="50" t="s">
        <v>342</v>
      </c>
      <c r="B104" s="51"/>
      <c r="C104" s="52"/>
      <c r="D104" s="53"/>
      <c r="E104" s="72"/>
      <c r="F104" s="59"/>
      <c r="G104" s="59"/>
      <c r="H104" s="59"/>
      <c r="I104" s="59"/>
      <c r="J104" s="59"/>
      <c r="K104" s="59"/>
      <c r="L104" s="59"/>
      <c r="M104" s="59"/>
      <c r="N104" s="71"/>
      <c r="O104" s="53"/>
      <c r="P104" s="59"/>
      <c r="Q104" s="72"/>
      <c r="R104" s="50"/>
    </row>
    <row r="105" spans="1:18" x14ac:dyDescent="0.25">
      <c r="A105" s="50" t="s">
        <v>343</v>
      </c>
      <c r="B105" s="51"/>
      <c r="C105" s="52"/>
      <c r="D105" s="53"/>
      <c r="E105" s="72"/>
      <c r="F105" s="59"/>
      <c r="G105" s="59"/>
      <c r="H105" s="59"/>
      <c r="I105" s="59"/>
      <c r="J105" s="59"/>
      <c r="K105" s="59"/>
      <c r="L105" s="59"/>
      <c r="M105" s="59"/>
      <c r="N105" s="71"/>
      <c r="O105" s="53"/>
      <c r="P105" s="59"/>
      <c r="Q105" s="72"/>
      <c r="R105" s="50"/>
    </row>
    <row r="106" spans="1:18" x14ac:dyDescent="0.25">
      <c r="A106" s="50"/>
      <c r="B106" s="51"/>
      <c r="C106" s="52"/>
      <c r="D106" s="53"/>
      <c r="E106" s="72"/>
      <c r="F106" s="59"/>
      <c r="G106" s="59"/>
      <c r="H106" s="59"/>
      <c r="I106" s="59"/>
      <c r="J106" s="59"/>
      <c r="K106" s="59"/>
      <c r="L106" s="59"/>
      <c r="M106" s="59"/>
      <c r="N106" s="71"/>
      <c r="O106" s="53"/>
      <c r="P106" s="59"/>
      <c r="Q106" s="72"/>
      <c r="R106" s="50"/>
    </row>
    <row r="107" spans="1:18" ht="24" x14ac:dyDescent="0.25">
      <c r="A107" s="64" t="s">
        <v>119</v>
      </c>
      <c r="B107" s="65" t="s">
        <v>120</v>
      </c>
      <c r="C107" s="64" t="s">
        <v>121</v>
      </c>
      <c r="D107" s="66" t="s">
        <v>122</v>
      </c>
      <c r="E107" s="66" t="s">
        <v>123</v>
      </c>
      <c r="F107" s="67" t="s">
        <v>124</v>
      </c>
      <c r="G107" s="67" t="s">
        <v>114</v>
      </c>
      <c r="H107" s="66" t="s">
        <v>125</v>
      </c>
      <c r="I107" s="67" t="s">
        <v>126</v>
      </c>
      <c r="J107" s="67" t="s">
        <v>49</v>
      </c>
      <c r="K107" s="66" t="s">
        <v>127</v>
      </c>
      <c r="L107" s="67" t="s">
        <v>128</v>
      </c>
      <c r="M107" s="66" t="s">
        <v>59</v>
      </c>
      <c r="N107" s="68" t="s">
        <v>58</v>
      </c>
      <c r="O107" s="69" t="s">
        <v>129</v>
      </c>
      <c r="P107" s="70" t="s">
        <v>130</v>
      </c>
      <c r="Q107" s="67" t="s">
        <v>131</v>
      </c>
      <c r="R107" s="67" t="s">
        <v>131</v>
      </c>
    </row>
    <row r="108" spans="1:18" x14ac:dyDescent="0.25">
      <c r="A108" s="50"/>
      <c r="B108" s="51"/>
      <c r="C108" s="52"/>
      <c r="D108" s="53"/>
      <c r="E108" s="72"/>
      <c r="F108" s="59"/>
      <c r="G108" s="59"/>
      <c r="H108" s="59"/>
      <c r="I108" s="59"/>
      <c r="J108" s="59"/>
      <c r="K108" s="59"/>
      <c r="L108" s="59"/>
      <c r="M108" s="59"/>
      <c r="N108" s="71"/>
      <c r="O108" s="53"/>
      <c r="P108" s="59"/>
      <c r="Q108" s="72"/>
      <c r="R108" s="50"/>
    </row>
    <row r="109" spans="1:18" x14ac:dyDescent="0.25">
      <c r="A109" s="50"/>
      <c r="B109" s="51"/>
      <c r="C109" s="52"/>
      <c r="D109" s="53"/>
      <c r="E109" s="72"/>
      <c r="F109" s="59"/>
      <c r="G109" s="59"/>
      <c r="H109" s="59"/>
      <c r="I109" s="59"/>
      <c r="J109" s="59"/>
      <c r="K109" s="59"/>
      <c r="L109" s="59"/>
      <c r="M109" s="59"/>
      <c r="N109" s="71"/>
      <c r="O109" s="53"/>
      <c r="P109" s="59"/>
      <c r="Q109" s="72"/>
      <c r="R109" s="50"/>
    </row>
    <row r="110" spans="1:18" x14ac:dyDescent="0.25">
      <c r="A110" s="50">
        <v>44501</v>
      </c>
      <c r="B110" s="51" t="s">
        <v>334</v>
      </c>
      <c r="C110" s="52"/>
      <c r="D110" s="53"/>
      <c r="E110" s="72">
        <v>1585</v>
      </c>
      <c r="F110" s="59">
        <v>144.01</v>
      </c>
      <c r="G110" s="59"/>
      <c r="H110" s="59"/>
      <c r="I110" s="59"/>
      <c r="J110" s="59"/>
      <c r="K110" s="59"/>
      <c r="L110" s="59">
        <v>1440.99</v>
      </c>
      <c r="M110" s="59"/>
      <c r="N110" s="71"/>
      <c r="O110" s="53"/>
      <c r="P110" s="59"/>
      <c r="Q110" s="72">
        <f t="shared" si="4"/>
        <v>1585</v>
      </c>
      <c r="R110" s="50"/>
    </row>
    <row r="111" spans="1:18" x14ac:dyDescent="0.25">
      <c r="A111" s="50">
        <v>44501</v>
      </c>
      <c r="B111" s="51" t="s">
        <v>324</v>
      </c>
      <c r="C111" s="52"/>
      <c r="D111" s="53"/>
      <c r="E111" s="72">
        <v>213</v>
      </c>
      <c r="F111" s="59"/>
      <c r="G111" s="59"/>
      <c r="H111" s="59"/>
      <c r="I111" s="59">
        <v>213</v>
      </c>
      <c r="J111" s="59"/>
      <c r="K111" s="59"/>
      <c r="L111" s="59"/>
      <c r="M111" s="59"/>
      <c r="N111" s="71"/>
      <c r="O111" s="53"/>
      <c r="P111" s="59"/>
      <c r="Q111" s="72">
        <f t="shared" si="4"/>
        <v>213</v>
      </c>
      <c r="R111" s="50"/>
    </row>
    <row r="112" spans="1:18" x14ac:dyDescent="0.25">
      <c r="A112" s="50"/>
      <c r="B112" s="51" t="s">
        <v>325</v>
      </c>
      <c r="C112" s="52"/>
      <c r="D112" s="53"/>
      <c r="E112" s="72">
        <v>10</v>
      </c>
      <c r="F112" s="59">
        <v>0.99</v>
      </c>
      <c r="G112" s="59"/>
      <c r="H112" s="59"/>
      <c r="I112" s="59"/>
      <c r="J112" s="59"/>
      <c r="K112" s="59">
        <v>9.01</v>
      </c>
      <c r="L112" s="59"/>
      <c r="M112" s="59"/>
      <c r="N112" s="71"/>
      <c r="O112" s="53"/>
      <c r="P112" s="59"/>
      <c r="Q112" s="72">
        <f t="shared" si="4"/>
        <v>10</v>
      </c>
      <c r="R112" s="50"/>
    </row>
    <row r="113" spans="1:18" x14ac:dyDescent="0.25">
      <c r="A113" s="50"/>
      <c r="B113" s="51" t="s">
        <v>326</v>
      </c>
      <c r="C113" s="52"/>
      <c r="D113" s="53"/>
      <c r="E113" s="72">
        <v>10</v>
      </c>
      <c r="F113" s="59">
        <v>0.99</v>
      </c>
      <c r="G113" s="59"/>
      <c r="H113" s="59"/>
      <c r="I113" s="59"/>
      <c r="J113" s="59"/>
      <c r="K113" s="59">
        <v>9.01</v>
      </c>
      <c r="L113" s="59"/>
      <c r="M113" s="59"/>
      <c r="N113" s="71"/>
      <c r="O113" s="53"/>
      <c r="P113" s="59"/>
      <c r="Q113" s="72">
        <f t="shared" si="4"/>
        <v>10</v>
      </c>
      <c r="R113" s="50"/>
    </row>
    <row r="114" spans="1:18" x14ac:dyDescent="0.25">
      <c r="A114" s="50"/>
      <c r="B114" s="51" t="s">
        <v>327</v>
      </c>
      <c r="C114" s="52"/>
      <c r="D114" s="53"/>
      <c r="E114" s="72">
        <v>10</v>
      </c>
      <c r="F114" s="59">
        <v>0.99</v>
      </c>
      <c r="G114" s="59"/>
      <c r="H114" s="59"/>
      <c r="I114" s="59"/>
      <c r="J114" s="59"/>
      <c r="K114" s="59">
        <v>9.01</v>
      </c>
      <c r="L114" s="59"/>
      <c r="M114" s="59"/>
      <c r="N114" s="71"/>
      <c r="O114" s="53"/>
      <c r="P114" s="59"/>
      <c r="Q114" s="72">
        <f t="shared" si="4"/>
        <v>10</v>
      </c>
      <c r="R114" s="50"/>
    </row>
    <row r="115" spans="1:18" x14ac:dyDescent="0.25">
      <c r="A115" s="50"/>
      <c r="B115" s="51" t="s">
        <v>328</v>
      </c>
      <c r="C115" s="52"/>
      <c r="D115" s="53"/>
      <c r="E115" s="72">
        <v>10</v>
      </c>
      <c r="F115" s="59">
        <v>0.99</v>
      </c>
      <c r="G115" s="59"/>
      <c r="H115" s="59"/>
      <c r="I115" s="59"/>
      <c r="J115" s="59"/>
      <c r="K115" s="59">
        <v>9.01</v>
      </c>
      <c r="L115" s="59"/>
      <c r="M115" s="59"/>
      <c r="N115" s="71"/>
      <c r="O115" s="53"/>
      <c r="P115" s="59"/>
      <c r="Q115" s="72">
        <f t="shared" si="4"/>
        <v>10</v>
      </c>
      <c r="R115" s="50"/>
    </row>
    <row r="116" spans="1:18" x14ac:dyDescent="0.25">
      <c r="A116" s="50"/>
      <c r="B116" s="51" t="s">
        <v>329</v>
      </c>
      <c r="C116" s="52"/>
      <c r="D116" s="53"/>
      <c r="E116" s="72">
        <v>10</v>
      </c>
      <c r="F116" s="59">
        <v>0.99</v>
      </c>
      <c r="G116" s="59"/>
      <c r="H116" s="59"/>
      <c r="I116" s="59"/>
      <c r="J116" s="59"/>
      <c r="K116" s="59">
        <v>9.01</v>
      </c>
      <c r="L116" s="59"/>
      <c r="M116" s="59"/>
      <c r="N116" s="71"/>
      <c r="O116" s="53"/>
      <c r="P116" s="59"/>
      <c r="Q116" s="72">
        <f t="shared" si="4"/>
        <v>10</v>
      </c>
      <c r="R116" s="50"/>
    </row>
    <row r="117" spans="1:18" x14ac:dyDescent="0.25">
      <c r="A117" s="50"/>
      <c r="B117" s="51" t="s">
        <v>330</v>
      </c>
      <c r="C117" s="52"/>
      <c r="D117" s="53"/>
      <c r="E117" s="72">
        <v>5</v>
      </c>
      <c r="F117" s="59"/>
      <c r="G117" s="59"/>
      <c r="H117" s="59">
        <v>5</v>
      </c>
      <c r="I117" s="59"/>
      <c r="J117" s="59"/>
      <c r="K117" s="59"/>
      <c r="L117" s="59"/>
      <c r="M117" s="59"/>
      <c r="N117" s="71"/>
      <c r="O117" s="53"/>
      <c r="P117" s="59"/>
      <c r="Q117" s="72">
        <f t="shared" si="4"/>
        <v>5</v>
      </c>
      <c r="R117" s="50"/>
    </row>
    <row r="118" spans="1:18" x14ac:dyDescent="0.25">
      <c r="A118" s="50">
        <v>44501</v>
      </c>
      <c r="B118" s="51" t="s">
        <v>331</v>
      </c>
      <c r="C118" s="52"/>
      <c r="D118" s="53"/>
      <c r="E118" s="72">
        <v>20</v>
      </c>
      <c r="F118" s="59">
        <v>1.98</v>
      </c>
      <c r="G118" s="59"/>
      <c r="H118" s="59"/>
      <c r="I118" s="59"/>
      <c r="J118" s="59"/>
      <c r="K118" s="59">
        <v>18.02</v>
      </c>
      <c r="L118" s="59" t="s">
        <v>251</v>
      </c>
      <c r="M118" s="59"/>
      <c r="N118" s="71"/>
      <c r="O118" s="53"/>
      <c r="P118" s="59"/>
      <c r="Q118" s="72">
        <f t="shared" si="4"/>
        <v>20</v>
      </c>
      <c r="R118" s="50"/>
    </row>
    <row r="119" spans="1:18" x14ac:dyDescent="0.25">
      <c r="A119" s="50"/>
      <c r="B119" s="51" t="s">
        <v>349</v>
      </c>
      <c r="C119" s="52"/>
      <c r="D119" s="53"/>
      <c r="E119" s="72">
        <v>10</v>
      </c>
      <c r="F119" s="59">
        <v>1</v>
      </c>
      <c r="G119" s="59"/>
      <c r="H119" s="59"/>
      <c r="I119" s="59"/>
      <c r="J119" s="59"/>
      <c r="K119" s="59">
        <v>9</v>
      </c>
      <c r="L119" s="59"/>
      <c r="M119" s="59"/>
      <c r="N119" s="71"/>
      <c r="O119" s="53"/>
      <c r="P119" s="59"/>
      <c r="Q119" s="72">
        <f t="shared" si="4"/>
        <v>10</v>
      </c>
      <c r="R119" s="50"/>
    </row>
    <row r="120" spans="1:18" x14ac:dyDescent="0.25">
      <c r="A120" s="50"/>
      <c r="B120" s="51" t="s">
        <v>348</v>
      </c>
      <c r="C120" s="52"/>
      <c r="D120" s="53"/>
      <c r="E120" s="72">
        <v>113.5</v>
      </c>
      <c r="F120" s="59"/>
      <c r="G120" s="59"/>
      <c r="H120" s="59"/>
      <c r="I120" s="59">
        <v>113.5</v>
      </c>
      <c r="J120" s="59"/>
      <c r="K120" s="59"/>
      <c r="L120" s="59"/>
      <c r="M120" s="59"/>
      <c r="N120" s="71"/>
      <c r="O120" s="53"/>
      <c r="P120" s="59"/>
      <c r="Q120" s="72">
        <f t="shared" si="4"/>
        <v>113.5</v>
      </c>
      <c r="R120" s="50"/>
    </row>
    <row r="121" spans="1:18" x14ac:dyDescent="0.25">
      <c r="A121" s="50"/>
      <c r="B121" s="51" t="s">
        <v>350</v>
      </c>
      <c r="C121" s="52"/>
      <c r="D121" s="53"/>
      <c r="E121" s="72">
        <v>10</v>
      </c>
      <c r="F121" s="59">
        <v>1</v>
      </c>
      <c r="G121" s="59"/>
      <c r="H121" s="59"/>
      <c r="I121" s="59"/>
      <c r="J121" s="59"/>
      <c r="K121" s="59">
        <v>9</v>
      </c>
      <c r="L121" s="59"/>
      <c r="M121" s="59"/>
      <c r="N121" s="71"/>
      <c r="O121" s="53"/>
      <c r="P121" s="59"/>
      <c r="Q121" s="72">
        <f t="shared" si="4"/>
        <v>10</v>
      </c>
      <c r="R121" s="50"/>
    </row>
    <row r="122" spans="1:18" x14ac:dyDescent="0.25">
      <c r="A122" s="50"/>
      <c r="B122" s="51" t="s">
        <v>351</v>
      </c>
      <c r="C122" s="52"/>
      <c r="D122" s="53"/>
      <c r="E122" s="72">
        <v>10</v>
      </c>
      <c r="F122" s="59">
        <v>1</v>
      </c>
      <c r="G122" s="59"/>
      <c r="H122" s="59"/>
      <c r="I122" s="59"/>
      <c r="J122" s="59"/>
      <c r="K122" s="59">
        <v>9</v>
      </c>
      <c r="L122" s="59"/>
      <c r="M122" s="59"/>
      <c r="N122" s="71"/>
      <c r="O122" s="53"/>
      <c r="P122" s="59"/>
      <c r="Q122" s="72">
        <f t="shared" si="4"/>
        <v>10</v>
      </c>
      <c r="R122" s="50"/>
    </row>
    <row r="123" spans="1:18" x14ac:dyDescent="0.25">
      <c r="A123" s="50">
        <v>44511</v>
      </c>
      <c r="B123" s="51" t="s">
        <v>353</v>
      </c>
      <c r="C123" s="52"/>
      <c r="D123" s="53"/>
      <c r="E123" s="72">
        <v>110</v>
      </c>
      <c r="F123" s="59">
        <v>10</v>
      </c>
      <c r="G123" s="59"/>
      <c r="H123" s="59"/>
      <c r="I123" s="59"/>
      <c r="J123" s="59"/>
      <c r="K123" s="59"/>
      <c r="L123" s="59">
        <v>100</v>
      </c>
      <c r="M123" s="59"/>
      <c r="N123" s="71"/>
      <c r="O123" s="53"/>
      <c r="P123" s="59"/>
      <c r="Q123" s="72">
        <f t="shared" si="4"/>
        <v>110</v>
      </c>
      <c r="R123" s="50"/>
    </row>
    <row r="124" spans="1:18" x14ac:dyDescent="0.25">
      <c r="A124" s="50"/>
      <c r="B124" s="51" t="s">
        <v>354</v>
      </c>
      <c r="C124" s="52"/>
      <c r="D124" s="53"/>
      <c r="E124" s="72">
        <v>130</v>
      </c>
      <c r="F124" s="59">
        <v>11.81</v>
      </c>
      <c r="G124" s="59"/>
      <c r="H124" s="59"/>
      <c r="I124" s="59"/>
      <c r="J124" s="59"/>
      <c r="K124" s="59"/>
      <c r="L124" s="59">
        <v>118.19</v>
      </c>
      <c r="M124" s="59"/>
      <c r="N124" s="71"/>
      <c r="O124" s="53"/>
      <c r="P124" s="59"/>
      <c r="Q124" s="72">
        <f t="shared" si="4"/>
        <v>130</v>
      </c>
      <c r="R124" s="50"/>
    </row>
    <row r="125" spans="1:18" x14ac:dyDescent="0.25">
      <c r="A125" s="50"/>
      <c r="B125" s="51" t="s">
        <v>355</v>
      </c>
      <c r="C125" s="52"/>
      <c r="D125" s="53"/>
      <c r="E125" s="72">
        <v>110</v>
      </c>
      <c r="F125" s="59">
        <v>10</v>
      </c>
      <c r="G125" s="59"/>
      <c r="H125" s="59"/>
      <c r="I125" s="59"/>
      <c r="J125" s="59"/>
      <c r="K125" s="59"/>
      <c r="L125" s="59">
        <v>100</v>
      </c>
      <c r="M125" s="59"/>
      <c r="N125" s="71"/>
      <c r="O125" s="53"/>
      <c r="P125" s="59"/>
      <c r="Q125" s="72">
        <f t="shared" si="4"/>
        <v>110</v>
      </c>
      <c r="R125" s="50"/>
    </row>
    <row r="126" spans="1:18" x14ac:dyDescent="0.25">
      <c r="A126" s="50"/>
      <c r="B126" s="51" t="s">
        <v>356</v>
      </c>
      <c r="C126" s="52"/>
      <c r="D126" s="53"/>
      <c r="E126" s="72">
        <v>132</v>
      </c>
      <c r="F126" s="59">
        <v>12</v>
      </c>
      <c r="G126" s="59"/>
      <c r="H126" s="59"/>
      <c r="I126" s="59"/>
      <c r="J126" s="59"/>
      <c r="K126" s="59"/>
      <c r="L126" s="59">
        <v>120</v>
      </c>
      <c r="M126" s="59"/>
      <c r="N126" s="71"/>
      <c r="O126" s="53"/>
      <c r="P126" s="59"/>
      <c r="Q126" s="72">
        <f t="shared" si="4"/>
        <v>132</v>
      </c>
      <c r="R126" s="50"/>
    </row>
    <row r="127" spans="1:18" x14ac:dyDescent="0.25">
      <c r="A127" s="50"/>
      <c r="B127" s="51" t="s">
        <v>357</v>
      </c>
      <c r="C127" s="52"/>
      <c r="D127" s="53"/>
      <c r="E127" s="72">
        <v>50</v>
      </c>
      <c r="F127" s="59">
        <v>4.54</v>
      </c>
      <c r="G127" s="59"/>
      <c r="H127" s="59"/>
      <c r="I127" s="59"/>
      <c r="J127" s="59"/>
      <c r="K127" s="59"/>
      <c r="L127" s="59">
        <v>45.46</v>
      </c>
      <c r="M127" s="59"/>
      <c r="N127" s="71"/>
      <c r="O127" s="53"/>
      <c r="P127" s="59"/>
      <c r="Q127" s="72">
        <f t="shared" si="4"/>
        <v>50</v>
      </c>
      <c r="R127" s="50"/>
    </row>
    <row r="128" spans="1:18" x14ac:dyDescent="0.25">
      <c r="A128" s="50">
        <v>44513</v>
      </c>
      <c r="B128" s="51" t="s">
        <v>358</v>
      </c>
      <c r="C128" s="52"/>
      <c r="D128" s="53"/>
      <c r="E128" s="72">
        <v>100</v>
      </c>
      <c r="F128" s="59">
        <v>9.09</v>
      </c>
      <c r="G128" s="59"/>
      <c r="H128" s="59"/>
      <c r="I128" s="59"/>
      <c r="J128" s="59"/>
      <c r="K128" s="59"/>
      <c r="L128" s="59">
        <v>90.91</v>
      </c>
      <c r="M128" s="59"/>
      <c r="N128" s="71"/>
      <c r="O128" s="53"/>
      <c r="P128" s="59"/>
      <c r="Q128" s="72">
        <f t="shared" si="4"/>
        <v>100</v>
      </c>
      <c r="R128" s="50"/>
    </row>
    <row r="129" spans="1:18" x14ac:dyDescent="0.25">
      <c r="A129" s="50"/>
      <c r="B129" s="51" t="s">
        <v>359</v>
      </c>
      <c r="C129" s="52"/>
      <c r="D129" s="53"/>
      <c r="E129" s="72">
        <v>200</v>
      </c>
      <c r="F129" s="59">
        <v>18.18</v>
      </c>
      <c r="G129" s="59"/>
      <c r="H129" s="59"/>
      <c r="I129" s="59"/>
      <c r="J129" s="59"/>
      <c r="K129" s="59"/>
      <c r="L129" s="59">
        <v>181.82</v>
      </c>
      <c r="M129" s="59"/>
      <c r="N129" s="71"/>
      <c r="O129" s="53"/>
      <c r="P129" s="59"/>
      <c r="Q129" s="72">
        <f t="shared" si="4"/>
        <v>200</v>
      </c>
      <c r="R129" s="50"/>
    </row>
    <row r="130" spans="1:18" x14ac:dyDescent="0.25">
      <c r="A130" s="50"/>
      <c r="B130" s="51" t="s">
        <v>330</v>
      </c>
      <c r="C130" s="52"/>
      <c r="D130" s="53"/>
      <c r="E130" s="72">
        <v>350</v>
      </c>
      <c r="F130" s="59"/>
      <c r="G130" s="59"/>
      <c r="H130" s="59">
        <v>350</v>
      </c>
      <c r="I130" s="59"/>
      <c r="J130" s="59"/>
      <c r="K130" s="59"/>
      <c r="L130" s="59"/>
      <c r="M130" s="59"/>
      <c r="N130" s="71"/>
      <c r="O130" s="53"/>
      <c r="P130" s="59"/>
      <c r="Q130" s="72">
        <f t="shared" si="4"/>
        <v>350</v>
      </c>
      <c r="R130" s="50"/>
    </row>
    <row r="131" spans="1:18" x14ac:dyDescent="0.25">
      <c r="A131" s="50">
        <v>44529</v>
      </c>
      <c r="B131" s="51" t="s">
        <v>333</v>
      </c>
      <c r="C131" s="52"/>
      <c r="D131" s="53"/>
      <c r="E131" s="72">
        <v>120</v>
      </c>
      <c r="F131" s="59">
        <v>10.9</v>
      </c>
      <c r="G131" s="59"/>
      <c r="H131" s="59"/>
      <c r="I131" s="59"/>
      <c r="J131" s="59"/>
      <c r="K131" s="59"/>
      <c r="L131" s="59">
        <v>109.1</v>
      </c>
      <c r="M131" s="59"/>
      <c r="N131" s="71"/>
      <c r="O131" s="53"/>
      <c r="P131" s="59"/>
      <c r="Q131" s="72">
        <f t="shared" si="4"/>
        <v>120</v>
      </c>
      <c r="R131" s="50"/>
    </row>
    <row r="132" spans="1:18" x14ac:dyDescent="0.25">
      <c r="A132" s="50"/>
      <c r="B132" s="51" t="s">
        <v>372</v>
      </c>
      <c r="C132" s="52"/>
      <c r="D132" s="53"/>
      <c r="E132" s="72">
        <v>340</v>
      </c>
      <c r="F132" s="59"/>
      <c r="G132" s="59"/>
      <c r="H132" s="59"/>
      <c r="I132" s="59">
        <v>340</v>
      </c>
      <c r="J132" s="59"/>
      <c r="K132" s="59"/>
      <c r="L132" s="59"/>
      <c r="M132" s="59"/>
      <c r="N132" s="71"/>
      <c r="O132" s="53"/>
      <c r="P132" s="59"/>
      <c r="Q132" s="72">
        <f t="shared" si="4"/>
        <v>340</v>
      </c>
      <c r="R132" s="50"/>
    </row>
    <row r="133" spans="1:18" x14ac:dyDescent="0.25">
      <c r="A133" s="50"/>
      <c r="B133" s="51" t="s">
        <v>373</v>
      </c>
      <c r="C133" s="52"/>
      <c r="D133" s="53"/>
      <c r="E133" s="72">
        <v>10</v>
      </c>
      <c r="F133" s="59"/>
      <c r="G133" s="59"/>
      <c r="H133" s="59"/>
      <c r="I133" s="59"/>
      <c r="J133" s="59"/>
      <c r="K133" s="59">
        <v>10</v>
      </c>
      <c r="L133" s="59"/>
      <c r="M133" s="59"/>
      <c r="N133" s="71"/>
      <c r="O133" s="53"/>
      <c r="P133" s="59"/>
      <c r="Q133" s="72">
        <f t="shared" si="4"/>
        <v>10</v>
      </c>
      <c r="R133" s="50"/>
    </row>
    <row r="134" spans="1:18" x14ac:dyDescent="0.25">
      <c r="A134" s="50"/>
      <c r="B134" s="51" t="s">
        <v>374</v>
      </c>
      <c r="C134" s="52"/>
      <c r="D134" s="53"/>
      <c r="E134" s="72">
        <v>110</v>
      </c>
      <c r="F134" s="59">
        <v>10</v>
      </c>
      <c r="G134" s="59"/>
      <c r="H134" s="59"/>
      <c r="I134" s="59"/>
      <c r="J134" s="59"/>
      <c r="K134" s="59"/>
      <c r="L134" s="59">
        <v>100</v>
      </c>
      <c r="M134" s="59"/>
      <c r="N134" s="71"/>
      <c r="O134" s="53"/>
      <c r="P134" s="59"/>
      <c r="Q134" s="72">
        <f t="shared" si="4"/>
        <v>110</v>
      </c>
      <c r="R134" s="50"/>
    </row>
    <row r="135" spans="1:18" x14ac:dyDescent="0.25">
      <c r="A135" s="50"/>
      <c r="B135" s="51" t="s">
        <v>251</v>
      </c>
      <c r="C135" s="52"/>
      <c r="D135" s="53"/>
      <c r="E135" s="72"/>
      <c r="F135" s="59"/>
      <c r="G135" s="59"/>
      <c r="H135" s="59"/>
      <c r="I135" s="59"/>
      <c r="J135" s="59"/>
      <c r="K135" s="59"/>
      <c r="L135" s="59"/>
      <c r="M135" s="59"/>
      <c r="N135" s="71"/>
      <c r="O135" s="53"/>
      <c r="P135" s="59"/>
      <c r="Q135" s="72"/>
      <c r="R135" s="50"/>
    </row>
    <row r="136" spans="1:18" x14ac:dyDescent="0.25">
      <c r="A136" s="50"/>
      <c r="B136" s="51"/>
      <c r="C136" s="52"/>
      <c r="D136" s="53"/>
      <c r="E136" s="72">
        <f>SUM(E110:E134)</f>
        <v>3778.5</v>
      </c>
      <c r="F136" s="59">
        <f>SUM(F110:F135)</f>
        <v>250.46000000000004</v>
      </c>
      <c r="G136" s="59"/>
      <c r="H136" s="59">
        <f>SUM(H110:H131)</f>
        <v>355</v>
      </c>
      <c r="I136" s="59">
        <f>SUM(I110:I135)</f>
        <v>666.5</v>
      </c>
      <c r="J136" s="59"/>
      <c r="K136" s="59">
        <f>SUM(K112:K135)</f>
        <v>100.07</v>
      </c>
      <c r="L136" s="59">
        <f>SUM(L110:L135)</f>
        <v>2406.4700000000003</v>
      </c>
      <c r="M136" s="59"/>
      <c r="N136" s="71" t="s">
        <v>251</v>
      </c>
      <c r="O136" s="53">
        <f>SUM(O121:O131)</f>
        <v>0</v>
      </c>
      <c r="P136" s="59"/>
      <c r="Q136" s="72">
        <f t="shared" si="4"/>
        <v>3778.5</v>
      </c>
      <c r="R136" s="50"/>
    </row>
    <row r="137" spans="1:18" x14ac:dyDescent="0.25">
      <c r="A137" s="50"/>
      <c r="B137" s="51"/>
      <c r="C137" s="52"/>
      <c r="D137" s="53"/>
      <c r="E137" s="72">
        <f t="shared" ref="E137:E156" si="7">SUM(F137:O137)</f>
        <v>0</v>
      </c>
      <c r="F137" s="59"/>
      <c r="G137" s="59"/>
      <c r="H137" s="59"/>
      <c r="I137" s="59"/>
      <c r="J137" s="59"/>
      <c r="K137" s="59"/>
      <c r="L137" s="59"/>
      <c r="M137" s="59"/>
      <c r="N137" s="71"/>
      <c r="O137" s="53"/>
      <c r="P137" s="59"/>
      <c r="Q137" s="72">
        <f t="shared" si="4"/>
        <v>0</v>
      </c>
      <c r="R137" s="50"/>
    </row>
    <row r="138" spans="1:18" ht="24" x14ac:dyDescent="0.25">
      <c r="A138" s="64" t="s">
        <v>119</v>
      </c>
      <c r="B138" s="65" t="s">
        <v>120</v>
      </c>
      <c r="C138" s="64" t="s">
        <v>121</v>
      </c>
      <c r="D138" s="66" t="s">
        <v>122</v>
      </c>
      <c r="E138" s="66" t="s">
        <v>123</v>
      </c>
      <c r="F138" s="67" t="s">
        <v>124</v>
      </c>
      <c r="G138" s="67" t="s">
        <v>114</v>
      </c>
      <c r="H138" s="66" t="s">
        <v>125</v>
      </c>
      <c r="I138" s="67" t="s">
        <v>126</v>
      </c>
      <c r="J138" s="67" t="s">
        <v>49</v>
      </c>
      <c r="K138" s="66" t="s">
        <v>127</v>
      </c>
      <c r="L138" s="67" t="s">
        <v>128</v>
      </c>
      <c r="M138" s="66" t="s">
        <v>59</v>
      </c>
      <c r="N138" s="68" t="s">
        <v>58</v>
      </c>
      <c r="O138" s="69" t="s">
        <v>129</v>
      </c>
      <c r="P138" s="70" t="s">
        <v>130</v>
      </c>
      <c r="Q138" s="67" t="s">
        <v>131</v>
      </c>
      <c r="R138" s="67" t="s">
        <v>131</v>
      </c>
    </row>
    <row r="139" spans="1:18" x14ac:dyDescent="0.25">
      <c r="A139" s="50">
        <v>44531</v>
      </c>
      <c r="B139" s="51" t="s">
        <v>376</v>
      </c>
      <c r="C139" s="52"/>
      <c r="D139" s="53"/>
      <c r="E139" s="72">
        <v>10</v>
      </c>
      <c r="F139" s="59">
        <v>1</v>
      </c>
      <c r="G139" s="59"/>
      <c r="H139" s="59"/>
      <c r="I139" s="59"/>
      <c r="J139" s="59"/>
      <c r="K139" s="59">
        <v>9</v>
      </c>
      <c r="L139" s="59"/>
      <c r="M139" s="59"/>
      <c r="N139" s="71"/>
      <c r="O139" s="53"/>
      <c r="P139" s="59"/>
      <c r="Q139" s="72">
        <f t="shared" si="4"/>
        <v>10</v>
      </c>
      <c r="R139" s="50"/>
    </row>
    <row r="140" spans="1:18" x14ac:dyDescent="0.25">
      <c r="A140" s="50">
        <v>44536</v>
      </c>
      <c r="B140" s="51" t="s">
        <v>296</v>
      </c>
      <c r="C140" s="52"/>
      <c r="D140" s="53"/>
      <c r="E140" s="72">
        <v>246.65</v>
      </c>
      <c r="F140" s="59"/>
      <c r="G140" s="59"/>
      <c r="H140" s="59"/>
      <c r="I140" s="59">
        <v>246.65</v>
      </c>
      <c r="J140" s="59"/>
      <c r="K140" s="59"/>
      <c r="L140" s="59"/>
      <c r="M140" s="59"/>
      <c r="N140" s="71"/>
      <c r="O140" s="53"/>
      <c r="P140" s="59"/>
      <c r="Q140" s="72">
        <f t="shared" si="4"/>
        <v>246.65</v>
      </c>
      <c r="R140" s="50"/>
    </row>
    <row r="141" spans="1:18" x14ac:dyDescent="0.25">
      <c r="A141" s="50"/>
      <c r="B141" s="51" t="s">
        <v>377</v>
      </c>
      <c r="C141" s="52"/>
      <c r="D141" s="53"/>
      <c r="E141" s="72">
        <v>240</v>
      </c>
      <c r="F141" s="59">
        <v>21.81</v>
      </c>
      <c r="G141" s="59"/>
      <c r="H141" s="59"/>
      <c r="I141" s="59"/>
      <c r="J141" s="59"/>
      <c r="K141" s="59"/>
      <c r="L141" s="59">
        <v>218.19</v>
      </c>
      <c r="M141" s="59"/>
      <c r="N141" s="71"/>
      <c r="O141" s="53"/>
      <c r="P141" s="59"/>
      <c r="Q141" s="72">
        <f t="shared" si="4"/>
        <v>240</v>
      </c>
      <c r="R141" s="50"/>
    </row>
    <row r="142" spans="1:18" x14ac:dyDescent="0.25">
      <c r="A142" s="50">
        <v>44537</v>
      </c>
      <c r="B142" s="51" t="s">
        <v>378</v>
      </c>
      <c r="C142" s="52"/>
      <c r="D142" s="53"/>
      <c r="E142" s="72">
        <v>140</v>
      </c>
      <c r="F142" s="59">
        <v>12.72</v>
      </c>
      <c r="G142" s="59"/>
      <c r="H142" s="59"/>
      <c r="I142" s="59"/>
      <c r="J142" s="59"/>
      <c r="K142" s="59"/>
      <c r="L142" s="59">
        <v>127.28</v>
      </c>
      <c r="M142" s="59"/>
      <c r="N142" s="71"/>
      <c r="O142" s="53"/>
      <c r="P142" s="59"/>
      <c r="Q142" s="72">
        <f t="shared" si="4"/>
        <v>140</v>
      </c>
      <c r="R142" s="50"/>
    </row>
    <row r="143" spans="1:18" x14ac:dyDescent="0.25">
      <c r="A143" s="50"/>
      <c r="B143" s="51"/>
      <c r="C143" s="52"/>
      <c r="D143" s="53"/>
      <c r="E143" s="72">
        <f t="shared" si="7"/>
        <v>0</v>
      </c>
      <c r="F143" s="59"/>
      <c r="G143" s="59"/>
      <c r="H143" s="59"/>
      <c r="I143" s="59"/>
      <c r="J143" s="59"/>
      <c r="K143" s="59"/>
      <c r="L143" s="59"/>
      <c r="M143" s="59"/>
      <c r="N143" s="71"/>
      <c r="O143" s="53"/>
      <c r="P143" s="59"/>
      <c r="Q143" s="72">
        <f t="shared" si="4"/>
        <v>0</v>
      </c>
      <c r="R143" s="50"/>
    </row>
    <row r="144" spans="1:18" x14ac:dyDescent="0.25">
      <c r="A144" s="50"/>
      <c r="B144" s="51"/>
      <c r="C144" s="52"/>
      <c r="D144" s="53"/>
      <c r="E144" s="72">
        <f t="shared" si="7"/>
        <v>0</v>
      </c>
      <c r="F144" s="59"/>
      <c r="G144" s="59"/>
      <c r="H144" s="59"/>
      <c r="I144" s="59"/>
      <c r="J144" s="59"/>
      <c r="K144" s="59"/>
      <c r="L144" s="59"/>
      <c r="M144" s="59"/>
      <c r="N144" s="71"/>
      <c r="O144" s="53"/>
      <c r="P144" s="59"/>
      <c r="Q144" s="72">
        <f t="shared" si="4"/>
        <v>0</v>
      </c>
      <c r="R144" s="50"/>
    </row>
    <row r="145" spans="1:18" x14ac:dyDescent="0.25">
      <c r="A145" s="50"/>
      <c r="B145" s="51"/>
      <c r="C145" s="52"/>
      <c r="D145" s="53"/>
      <c r="E145" s="72">
        <f t="shared" si="7"/>
        <v>0</v>
      </c>
      <c r="F145" s="59"/>
      <c r="G145" s="59"/>
      <c r="H145" s="59"/>
      <c r="I145" s="59"/>
      <c r="J145" s="59"/>
      <c r="K145" s="59"/>
      <c r="L145" s="59"/>
      <c r="M145" s="59"/>
      <c r="N145" s="71"/>
      <c r="O145" s="53"/>
      <c r="P145" s="59"/>
      <c r="Q145" s="72">
        <f t="shared" si="4"/>
        <v>0</v>
      </c>
      <c r="R145" s="50"/>
    </row>
    <row r="146" spans="1:18" x14ac:dyDescent="0.25">
      <c r="A146" s="50"/>
      <c r="B146" s="51"/>
      <c r="C146" s="52"/>
      <c r="D146" s="53"/>
      <c r="E146" s="72">
        <f t="shared" si="7"/>
        <v>0</v>
      </c>
      <c r="F146" s="59"/>
      <c r="G146" s="59"/>
      <c r="H146" s="59"/>
      <c r="I146" s="59"/>
      <c r="J146" s="59"/>
      <c r="K146" s="59"/>
      <c r="L146" s="59"/>
      <c r="M146" s="59"/>
      <c r="N146" s="71"/>
      <c r="O146" s="53"/>
      <c r="P146" s="59"/>
      <c r="Q146" s="72">
        <f t="shared" si="4"/>
        <v>0</v>
      </c>
      <c r="R146" s="50"/>
    </row>
    <row r="147" spans="1:18" x14ac:dyDescent="0.25">
      <c r="A147" s="50"/>
      <c r="B147" s="51"/>
      <c r="C147" s="52"/>
      <c r="D147" s="53"/>
      <c r="E147" s="72">
        <f t="shared" si="7"/>
        <v>0</v>
      </c>
      <c r="F147" s="59"/>
      <c r="G147" s="59"/>
      <c r="H147" s="59"/>
      <c r="I147" s="59"/>
      <c r="J147" s="59"/>
      <c r="K147" s="59"/>
      <c r="L147" s="59"/>
      <c r="M147" s="59"/>
      <c r="N147" s="71"/>
      <c r="O147" s="53"/>
      <c r="P147" s="59"/>
      <c r="Q147" s="72">
        <f t="shared" si="4"/>
        <v>0</v>
      </c>
      <c r="R147" s="50"/>
    </row>
    <row r="148" spans="1:18" x14ac:dyDescent="0.25">
      <c r="A148" s="50"/>
      <c r="B148" s="51"/>
      <c r="C148" s="52"/>
      <c r="D148" s="53"/>
      <c r="E148" s="72">
        <f t="shared" si="7"/>
        <v>0</v>
      </c>
      <c r="F148" s="59"/>
      <c r="G148" s="59"/>
      <c r="H148" s="59"/>
      <c r="I148" s="59"/>
      <c r="J148" s="59"/>
      <c r="K148" s="59"/>
      <c r="L148" s="59"/>
      <c r="M148" s="59"/>
      <c r="N148" s="71"/>
      <c r="O148" s="53"/>
      <c r="P148" s="59"/>
      <c r="Q148" s="72">
        <f t="shared" si="4"/>
        <v>0</v>
      </c>
      <c r="R148" s="50"/>
    </row>
    <row r="149" spans="1:18" x14ac:dyDescent="0.25">
      <c r="A149" s="50"/>
      <c r="B149" s="51"/>
      <c r="C149" s="52"/>
      <c r="D149" s="53"/>
      <c r="E149" s="72">
        <f t="shared" si="7"/>
        <v>0</v>
      </c>
      <c r="F149" s="59"/>
      <c r="G149" s="59"/>
      <c r="H149" s="59"/>
      <c r="I149" s="59"/>
      <c r="J149" s="59"/>
      <c r="K149" s="59"/>
      <c r="L149" s="59"/>
      <c r="M149" s="59"/>
      <c r="N149" s="71"/>
      <c r="O149" s="53"/>
      <c r="P149" s="59"/>
      <c r="Q149" s="72">
        <f t="shared" si="4"/>
        <v>0</v>
      </c>
      <c r="R149" s="50"/>
    </row>
    <row r="150" spans="1:18" x14ac:dyDescent="0.25">
      <c r="A150" s="50"/>
      <c r="B150" s="51"/>
      <c r="C150" s="52"/>
      <c r="D150" s="53"/>
      <c r="E150" s="72">
        <f t="shared" si="7"/>
        <v>0</v>
      </c>
      <c r="F150" s="59"/>
      <c r="G150" s="59"/>
      <c r="H150" s="59"/>
      <c r="I150" s="59"/>
      <c r="J150" s="59"/>
      <c r="K150" s="59"/>
      <c r="L150" s="59"/>
      <c r="M150" s="59"/>
      <c r="N150" s="71"/>
      <c r="O150" s="53"/>
      <c r="P150" s="59"/>
      <c r="Q150" s="72">
        <f t="shared" si="4"/>
        <v>0</v>
      </c>
      <c r="R150" s="50"/>
    </row>
    <row r="151" spans="1:18" x14ac:dyDescent="0.25">
      <c r="A151" s="50"/>
      <c r="B151" s="51"/>
      <c r="C151" s="52"/>
      <c r="D151" s="53"/>
      <c r="E151" s="72">
        <f t="shared" si="7"/>
        <v>0</v>
      </c>
      <c r="F151" s="59"/>
      <c r="G151" s="59"/>
      <c r="H151" s="59"/>
      <c r="I151" s="59"/>
      <c r="J151" s="59"/>
      <c r="K151" s="59"/>
      <c r="L151" s="59"/>
      <c r="M151" s="59"/>
      <c r="N151" s="71"/>
      <c r="O151" s="53"/>
      <c r="P151" s="59"/>
      <c r="Q151" s="72">
        <f t="shared" si="4"/>
        <v>0</v>
      </c>
      <c r="R151" s="50"/>
    </row>
    <row r="152" spans="1:18" x14ac:dyDescent="0.25">
      <c r="A152" s="50"/>
      <c r="B152" s="51"/>
      <c r="C152" s="52"/>
      <c r="D152" s="53"/>
      <c r="E152" s="72">
        <f t="shared" si="7"/>
        <v>0</v>
      </c>
      <c r="F152" s="59"/>
      <c r="G152" s="59"/>
      <c r="H152" s="59"/>
      <c r="I152" s="59"/>
      <c r="J152" s="59"/>
      <c r="K152" s="59"/>
      <c r="L152" s="59"/>
      <c r="M152" s="59"/>
      <c r="N152" s="71"/>
      <c r="O152" s="53"/>
      <c r="P152" s="59"/>
      <c r="Q152" s="72">
        <f t="shared" si="4"/>
        <v>0</v>
      </c>
      <c r="R152" s="50"/>
    </row>
    <row r="153" spans="1:18" x14ac:dyDescent="0.25">
      <c r="A153" s="50"/>
      <c r="B153" s="51"/>
      <c r="C153" s="52"/>
      <c r="D153" s="53"/>
      <c r="E153" s="72">
        <f t="shared" si="7"/>
        <v>0</v>
      </c>
      <c r="F153" s="59"/>
      <c r="G153" s="59"/>
      <c r="H153" s="59"/>
      <c r="I153" s="59"/>
      <c r="J153" s="59"/>
      <c r="K153" s="59"/>
      <c r="L153" s="59"/>
      <c r="M153" s="59"/>
      <c r="N153" s="71"/>
      <c r="O153" s="53"/>
      <c r="P153" s="59"/>
      <c r="Q153" s="72">
        <f t="shared" si="4"/>
        <v>0</v>
      </c>
      <c r="R153" s="50"/>
    </row>
    <row r="154" spans="1:18" x14ac:dyDescent="0.25">
      <c r="A154" s="50"/>
      <c r="B154" s="51"/>
      <c r="C154" s="52"/>
      <c r="D154" s="53"/>
      <c r="E154" s="72">
        <f t="shared" si="7"/>
        <v>0</v>
      </c>
      <c r="F154" s="59"/>
      <c r="G154" s="59"/>
      <c r="H154" s="59"/>
      <c r="I154" s="59"/>
      <c r="J154" s="59"/>
      <c r="K154" s="59"/>
      <c r="L154" s="59"/>
      <c r="M154" s="59"/>
      <c r="N154" s="71"/>
      <c r="O154" s="53"/>
      <c r="P154" s="59"/>
      <c r="Q154" s="72">
        <f t="shared" si="4"/>
        <v>0</v>
      </c>
      <c r="R154" s="50"/>
    </row>
    <row r="155" spans="1:18" x14ac:dyDescent="0.25">
      <c r="A155" s="50"/>
      <c r="B155" s="51"/>
      <c r="C155" s="52"/>
      <c r="D155" s="53"/>
      <c r="E155" s="72">
        <f t="shared" si="7"/>
        <v>0</v>
      </c>
      <c r="F155" s="59"/>
      <c r="G155" s="59"/>
      <c r="H155" s="59"/>
      <c r="I155" s="59"/>
      <c r="J155" s="59"/>
      <c r="K155" s="59"/>
      <c r="L155" s="59"/>
      <c r="M155" s="59"/>
      <c r="N155" s="71"/>
      <c r="O155" s="53"/>
      <c r="P155" s="59"/>
      <c r="Q155" s="72">
        <f t="shared" si="4"/>
        <v>0</v>
      </c>
      <c r="R155" s="50"/>
    </row>
    <row r="156" spans="1:18" x14ac:dyDescent="0.25">
      <c r="A156" s="50"/>
      <c r="B156" s="51"/>
      <c r="C156" s="52"/>
      <c r="D156" s="53"/>
      <c r="E156" s="72">
        <f t="shared" si="7"/>
        <v>0</v>
      </c>
      <c r="F156" s="59"/>
      <c r="G156" s="59"/>
      <c r="H156" s="59"/>
      <c r="I156" s="59"/>
      <c r="J156" s="59"/>
      <c r="K156" s="59"/>
      <c r="L156" s="59"/>
      <c r="M156" s="59"/>
      <c r="N156" s="71"/>
      <c r="O156" s="53"/>
      <c r="P156" s="59"/>
      <c r="Q156" s="72">
        <f t="shared" si="4"/>
        <v>0</v>
      </c>
      <c r="R156" s="50"/>
    </row>
    <row r="157" spans="1:18" x14ac:dyDescent="0.25">
      <c r="A157" s="50"/>
      <c r="B157" s="51"/>
      <c r="C157" s="52"/>
      <c r="D157" s="53"/>
      <c r="E157" s="72">
        <f t="shared" ref="E157:E220" si="8">SUM(F157:O157)</f>
        <v>0</v>
      </c>
      <c r="F157" s="59"/>
      <c r="G157" s="59"/>
      <c r="H157" s="59"/>
      <c r="I157" s="59"/>
      <c r="J157" s="59"/>
      <c r="K157" s="59"/>
      <c r="L157" s="59"/>
      <c r="M157" s="59"/>
      <c r="N157" s="71"/>
      <c r="O157" s="53"/>
      <c r="P157" s="59"/>
      <c r="Q157" s="72">
        <f t="shared" ref="Q157:Q220" si="9">E157-P157</f>
        <v>0</v>
      </c>
      <c r="R157" s="50"/>
    </row>
    <row r="158" spans="1:18" x14ac:dyDescent="0.25">
      <c r="A158" s="50"/>
      <c r="B158" s="51"/>
      <c r="C158" s="52"/>
      <c r="D158" s="53"/>
      <c r="E158" s="72">
        <f t="shared" si="8"/>
        <v>0</v>
      </c>
      <c r="F158" s="59"/>
      <c r="G158" s="59"/>
      <c r="H158" s="59"/>
      <c r="I158" s="59"/>
      <c r="J158" s="59"/>
      <c r="K158" s="59"/>
      <c r="L158" s="59"/>
      <c r="M158" s="59"/>
      <c r="N158" s="71"/>
      <c r="O158" s="53"/>
      <c r="P158" s="59"/>
      <c r="Q158" s="72">
        <f t="shared" si="9"/>
        <v>0</v>
      </c>
      <c r="R158" s="50"/>
    </row>
    <row r="159" spans="1:18" x14ac:dyDescent="0.25">
      <c r="A159" s="50"/>
      <c r="B159" s="51"/>
      <c r="C159" s="52"/>
      <c r="D159" s="53"/>
      <c r="E159" s="72">
        <f t="shared" si="8"/>
        <v>0</v>
      </c>
      <c r="F159" s="59"/>
      <c r="G159" s="59"/>
      <c r="H159" s="59"/>
      <c r="I159" s="59"/>
      <c r="J159" s="59"/>
      <c r="K159" s="59"/>
      <c r="L159" s="59"/>
      <c r="M159" s="59"/>
      <c r="N159" s="71"/>
      <c r="O159" s="53"/>
      <c r="P159" s="59"/>
      <c r="Q159" s="72">
        <f t="shared" si="9"/>
        <v>0</v>
      </c>
      <c r="R159" s="50"/>
    </row>
    <row r="160" spans="1:18" x14ac:dyDescent="0.25">
      <c r="A160" s="50"/>
      <c r="B160" s="51"/>
      <c r="C160" s="52"/>
      <c r="D160" s="53"/>
      <c r="E160" s="72">
        <f t="shared" si="8"/>
        <v>0</v>
      </c>
      <c r="F160" s="59"/>
      <c r="G160" s="59"/>
      <c r="H160" s="59"/>
      <c r="I160" s="59"/>
      <c r="J160" s="59"/>
      <c r="K160" s="59"/>
      <c r="L160" s="59"/>
      <c r="M160" s="59"/>
      <c r="N160" s="71"/>
      <c r="O160" s="53"/>
      <c r="P160" s="59"/>
      <c r="Q160" s="72">
        <f t="shared" si="9"/>
        <v>0</v>
      </c>
      <c r="R160" s="50"/>
    </row>
    <row r="161" spans="1:18" x14ac:dyDescent="0.25">
      <c r="A161" s="50"/>
      <c r="B161" s="51"/>
      <c r="C161" s="52"/>
      <c r="D161" s="53"/>
      <c r="E161" s="72">
        <f t="shared" si="8"/>
        <v>0</v>
      </c>
      <c r="F161" s="59"/>
      <c r="G161" s="59"/>
      <c r="H161" s="59"/>
      <c r="I161" s="59"/>
      <c r="J161" s="59"/>
      <c r="K161" s="59"/>
      <c r="L161" s="59"/>
      <c r="M161" s="59"/>
      <c r="N161" s="71"/>
      <c r="O161" s="53"/>
      <c r="P161" s="59"/>
      <c r="Q161" s="72">
        <f t="shared" si="9"/>
        <v>0</v>
      </c>
      <c r="R161" s="50"/>
    </row>
    <row r="162" spans="1:18" x14ac:dyDescent="0.25">
      <c r="A162" s="50"/>
      <c r="B162" s="51"/>
      <c r="C162" s="52"/>
      <c r="D162" s="53"/>
      <c r="E162" s="72">
        <f t="shared" si="8"/>
        <v>0</v>
      </c>
      <c r="F162" s="59"/>
      <c r="G162" s="59"/>
      <c r="H162" s="59"/>
      <c r="I162" s="59"/>
      <c r="J162" s="59"/>
      <c r="K162" s="59"/>
      <c r="L162" s="59"/>
      <c r="M162" s="59"/>
      <c r="N162" s="71"/>
      <c r="O162" s="53"/>
      <c r="P162" s="59"/>
      <c r="Q162" s="72">
        <f t="shared" si="9"/>
        <v>0</v>
      </c>
      <c r="R162" s="50"/>
    </row>
    <row r="163" spans="1:18" x14ac:dyDescent="0.25">
      <c r="A163" s="50"/>
      <c r="B163" s="51"/>
      <c r="C163" s="52"/>
      <c r="D163" s="53"/>
      <c r="E163" s="72">
        <f t="shared" si="8"/>
        <v>0</v>
      </c>
      <c r="F163" s="59"/>
      <c r="G163" s="59"/>
      <c r="H163" s="59"/>
      <c r="I163" s="59"/>
      <c r="J163" s="59"/>
      <c r="K163" s="59"/>
      <c r="L163" s="59"/>
      <c r="M163" s="59"/>
      <c r="N163" s="71"/>
      <c r="O163" s="53"/>
      <c r="P163" s="59"/>
      <c r="Q163" s="72">
        <f t="shared" si="9"/>
        <v>0</v>
      </c>
      <c r="R163" s="50"/>
    </row>
    <row r="164" spans="1:18" x14ac:dyDescent="0.25">
      <c r="A164" s="50"/>
      <c r="B164" s="51"/>
      <c r="C164" s="52"/>
      <c r="D164" s="53"/>
      <c r="E164" s="72">
        <f t="shared" si="8"/>
        <v>0</v>
      </c>
      <c r="F164" s="59"/>
      <c r="G164" s="59"/>
      <c r="H164" s="59"/>
      <c r="I164" s="59"/>
      <c r="J164" s="59"/>
      <c r="K164" s="59"/>
      <c r="L164" s="59"/>
      <c r="M164" s="59"/>
      <c r="N164" s="71"/>
      <c r="O164" s="53"/>
      <c r="P164" s="59"/>
      <c r="Q164" s="72">
        <f t="shared" si="9"/>
        <v>0</v>
      </c>
      <c r="R164" s="50"/>
    </row>
    <row r="165" spans="1:18" x14ac:dyDescent="0.25">
      <c r="A165" s="50"/>
      <c r="B165" s="51"/>
      <c r="C165" s="52"/>
      <c r="D165" s="53"/>
      <c r="E165" s="72">
        <f t="shared" si="8"/>
        <v>0</v>
      </c>
      <c r="F165" s="59"/>
      <c r="G165" s="59"/>
      <c r="H165" s="59"/>
      <c r="I165" s="59"/>
      <c r="J165" s="59"/>
      <c r="K165" s="59"/>
      <c r="L165" s="59"/>
      <c r="M165" s="59"/>
      <c r="N165" s="71"/>
      <c r="O165" s="53"/>
      <c r="P165" s="59"/>
      <c r="Q165" s="72">
        <f t="shared" si="9"/>
        <v>0</v>
      </c>
      <c r="R165" s="50"/>
    </row>
    <row r="166" spans="1:18" x14ac:dyDescent="0.25">
      <c r="A166" s="50"/>
      <c r="B166" s="51"/>
      <c r="C166" s="52"/>
      <c r="D166" s="53"/>
      <c r="E166" s="72">
        <f t="shared" si="8"/>
        <v>0</v>
      </c>
      <c r="F166" s="59"/>
      <c r="G166" s="59"/>
      <c r="H166" s="59"/>
      <c r="I166" s="59"/>
      <c r="J166" s="59"/>
      <c r="K166" s="59"/>
      <c r="L166" s="59"/>
      <c r="M166" s="59"/>
      <c r="N166" s="71"/>
      <c r="O166" s="53"/>
      <c r="P166" s="59"/>
      <c r="Q166" s="72">
        <f t="shared" si="9"/>
        <v>0</v>
      </c>
      <c r="R166" s="50"/>
    </row>
    <row r="167" spans="1:18" x14ac:dyDescent="0.25">
      <c r="A167" s="50"/>
      <c r="B167" s="51"/>
      <c r="C167" s="52"/>
      <c r="D167" s="53"/>
      <c r="E167" s="72">
        <f t="shared" si="8"/>
        <v>0</v>
      </c>
      <c r="F167" s="59"/>
      <c r="G167" s="59"/>
      <c r="H167" s="59"/>
      <c r="I167" s="59"/>
      <c r="J167" s="59"/>
      <c r="K167" s="59"/>
      <c r="L167" s="59"/>
      <c r="M167" s="59"/>
      <c r="N167" s="71"/>
      <c r="O167" s="53"/>
      <c r="P167" s="59"/>
      <c r="Q167" s="72">
        <f t="shared" si="9"/>
        <v>0</v>
      </c>
      <c r="R167" s="50"/>
    </row>
    <row r="168" spans="1:18" x14ac:dyDescent="0.25">
      <c r="A168" s="50"/>
      <c r="B168" s="51"/>
      <c r="C168" s="52"/>
      <c r="D168" s="53"/>
      <c r="E168" s="72">
        <f t="shared" si="8"/>
        <v>0</v>
      </c>
      <c r="F168" s="59"/>
      <c r="G168" s="59"/>
      <c r="H168" s="59"/>
      <c r="I168" s="59"/>
      <c r="J168" s="59"/>
      <c r="K168" s="59"/>
      <c r="L168" s="59"/>
      <c r="M168" s="59"/>
      <c r="N168" s="71"/>
      <c r="O168" s="53"/>
      <c r="P168" s="59"/>
      <c r="Q168" s="72">
        <f t="shared" si="9"/>
        <v>0</v>
      </c>
      <c r="R168" s="50"/>
    </row>
    <row r="169" spans="1:18" x14ac:dyDescent="0.25">
      <c r="A169" s="50"/>
      <c r="B169" s="51"/>
      <c r="C169" s="52"/>
      <c r="D169" s="53"/>
      <c r="E169" s="72">
        <f t="shared" si="8"/>
        <v>0</v>
      </c>
      <c r="F169" s="59"/>
      <c r="G169" s="59"/>
      <c r="H169" s="59"/>
      <c r="I169" s="59"/>
      <c r="J169" s="59"/>
      <c r="K169" s="59"/>
      <c r="L169" s="59"/>
      <c r="M169" s="59"/>
      <c r="N169" s="71"/>
      <c r="O169" s="53"/>
      <c r="P169" s="59"/>
      <c r="Q169" s="72">
        <f t="shared" si="9"/>
        <v>0</v>
      </c>
      <c r="R169" s="50"/>
    </row>
    <row r="170" spans="1:18" x14ac:dyDescent="0.25">
      <c r="A170" s="50"/>
      <c r="B170" s="51"/>
      <c r="C170" s="52"/>
      <c r="D170" s="53"/>
      <c r="E170" s="72">
        <f t="shared" si="8"/>
        <v>0</v>
      </c>
      <c r="F170" s="59"/>
      <c r="G170" s="59"/>
      <c r="H170" s="59"/>
      <c r="I170" s="59"/>
      <c r="J170" s="59"/>
      <c r="K170" s="59"/>
      <c r="L170" s="59"/>
      <c r="M170" s="59"/>
      <c r="N170" s="71"/>
      <c r="O170" s="53"/>
      <c r="P170" s="59"/>
      <c r="Q170" s="72">
        <f t="shared" si="9"/>
        <v>0</v>
      </c>
      <c r="R170" s="50"/>
    </row>
    <row r="171" spans="1:18" x14ac:dyDescent="0.25">
      <c r="A171" s="50"/>
      <c r="B171" s="51"/>
      <c r="C171" s="52"/>
      <c r="D171" s="53"/>
      <c r="E171" s="72">
        <f t="shared" si="8"/>
        <v>0</v>
      </c>
      <c r="F171" s="59"/>
      <c r="G171" s="59"/>
      <c r="H171" s="59"/>
      <c r="I171" s="59"/>
      <c r="J171" s="59"/>
      <c r="K171" s="59"/>
      <c r="L171" s="59"/>
      <c r="M171" s="59"/>
      <c r="N171" s="71"/>
      <c r="O171" s="53"/>
      <c r="P171" s="59"/>
      <c r="Q171" s="72">
        <f t="shared" si="9"/>
        <v>0</v>
      </c>
      <c r="R171" s="50"/>
    </row>
    <row r="172" spans="1:18" x14ac:dyDescent="0.25">
      <c r="A172" s="50"/>
      <c r="B172" s="51"/>
      <c r="C172" s="52"/>
      <c r="D172" s="53"/>
      <c r="E172" s="72">
        <f t="shared" si="8"/>
        <v>0</v>
      </c>
      <c r="F172" s="59"/>
      <c r="G172" s="59"/>
      <c r="H172" s="59"/>
      <c r="I172" s="59"/>
      <c r="J172" s="59"/>
      <c r="K172" s="59"/>
      <c r="L172" s="59"/>
      <c r="M172" s="59"/>
      <c r="N172" s="71"/>
      <c r="O172" s="53"/>
      <c r="P172" s="59"/>
      <c r="Q172" s="72">
        <f t="shared" si="9"/>
        <v>0</v>
      </c>
      <c r="R172" s="50"/>
    </row>
    <row r="173" spans="1:18" x14ac:dyDescent="0.25">
      <c r="A173" s="50"/>
      <c r="B173" s="51"/>
      <c r="C173" s="52"/>
      <c r="D173" s="53"/>
      <c r="E173" s="72">
        <f t="shared" si="8"/>
        <v>0</v>
      </c>
      <c r="F173" s="59"/>
      <c r="G173" s="59"/>
      <c r="H173" s="59"/>
      <c r="I173" s="59"/>
      <c r="J173" s="59"/>
      <c r="K173" s="59"/>
      <c r="L173" s="59"/>
      <c r="M173" s="59"/>
      <c r="N173" s="71"/>
      <c r="O173" s="53"/>
      <c r="P173" s="59"/>
      <c r="Q173" s="72">
        <f t="shared" si="9"/>
        <v>0</v>
      </c>
      <c r="R173" s="50"/>
    </row>
    <row r="174" spans="1:18" x14ac:dyDescent="0.25">
      <c r="A174" s="50"/>
      <c r="B174" s="51"/>
      <c r="C174" s="52"/>
      <c r="D174" s="53"/>
      <c r="E174" s="72">
        <f t="shared" si="8"/>
        <v>0</v>
      </c>
      <c r="F174" s="59"/>
      <c r="G174" s="59"/>
      <c r="H174" s="59"/>
      <c r="I174" s="59"/>
      <c r="J174" s="59"/>
      <c r="K174" s="59"/>
      <c r="L174" s="59"/>
      <c r="M174" s="59"/>
      <c r="N174" s="71"/>
      <c r="O174" s="53"/>
      <c r="P174" s="59"/>
      <c r="Q174" s="72">
        <f t="shared" si="9"/>
        <v>0</v>
      </c>
      <c r="R174" s="50"/>
    </row>
    <row r="175" spans="1:18" x14ac:dyDescent="0.25">
      <c r="A175" s="50"/>
      <c r="B175" s="51"/>
      <c r="C175" s="52"/>
      <c r="D175" s="53"/>
      <c r="E175" s="72">
        <f t="shared" si="8"/>
        <v>0</v>
      </c>
      <c r="F175" s="59"/>
      <c r="G175" s="59"/>
      <c r="H175" s="59"/>
      <c r="I175" s="59"/>
      <c r="J175" s="59"/>
      <c r="K175" s="59"/>
      <c r="L175" s="59"/>
      <c r="M175" s="59"/>
      <c r="N175" s="71"/>
      <c r="O175" s="53"/>
      <c r="P175" s="59"/>
      <c r="Q175" s="72">
        <f t="shared" si="9"/>
        <v>0</v>
      </c>
      <c r="R175" s="50"/>
    </row>
    <row r="176" spans="1:18" x14ac:dyDescent="0.25">
      <c r="A176" s="50"/>
      <c r="B176" s="51"/>
      <c r="C176" s="52"/>
      <c r="D176" s="53"/>
      <c r="E176" s="72">
        <f t="shared" si="8"/>
        <v>0</v>
      </c>
      <c r="F176" s="59"/>
      <c r="G176" s="59"/>
      <c r="H176" s="59"/>
      <c r="I176" s="59"/>
      <c r="J176" s="59"/>
      <c r="K176" s="59"/>
      <c r="L176" s="59"/>
      <c r="M176" s="59"/>
      <c r="N176" s="71"/>
      <c r="O176" s="53"/>
      <c r="P176" s="59"/>
      <c r="Q176" s="72">
        <f t="shared" si="9"/>
        <v>0</v>
      </c>
      <c r="R176" s="50"/>
    </row>
    <row r="177" spans="1:18" x14ac:dyDescent="0.25">
      <c r="A177" s="50"/>
      <c r="B177" s="51"/>
      <c r="C177" s="52"/>
      <c r="D177" s="53"/>
      <c r="E177" s="72">
        <f t="shared" si="8"/>
        <v>0</v>
      </c>
      <c r="F177" s="59"/>
      <c r="G177" s="59"/>
      <c r="H177" s="59"/>
      <c r="I177" s="59"/>
      <c r="J177" s="59"/>
      <c r="K177" s="59"/>
      <c r="L177" s="59"/>
      <c r="M177" s="59"/>
      <c r="N177" s="71"/>
      <c r="O177" s="53"/>
      <c r="P177" s="59"/>
      <c r="Q177" s="72">
        <f t="shared" si="9"/>
        <v>0</v>
      </c>
      <c r="R177" s="50"/>
    </row>
    <row r="178" spans="1:18" x14ac:dyDescent="0.25">
      <c r="A178" s="50"/>
      <c r="B178" s="51"/>
      <c r="C178" s="52"/>
      <c r="D178" s="53"/>
      <c r="E178" s="72">
        <f t="shared" si="8"/>
        <v>0</v>
      </c>
      <c r="F178" s="59"/>
      <c r="G178" s="59"/>
      <c r="H178" s="59"/>
      <c r="I178" s="59"/>
      <c r="J178" s="59"/>
      <c r="K178" s="59"/>
      <c r="L178" s="59"/>
      <c r="M178" s="59"/>
      <c r="N178" s="71"/>
      <c r="O178" s="53"/>
      <c r="P178" s="59"/>
      <c r="Q178" s="72">
        <f t="shared" si="9"/>
        <v>0</v>
      </c>
      <c r="R178" s="50"/>
    </row>
    <row r="179" spans="1:18" x14ac:dyDescent="0.25">
      <c r="A179" s="50"/>
      <c r="B179" s="51"/>
      <c r="C179" s="52"/>
      <c r="D179" s="53"/>
      <c r="E179" s="72">
        <f t="shared" si="8"/>
        <v>0</v>
      </c>
      <c r="F179" s="59"/>
      <c r="G179" s="59"/>
      <c r="H179" s="59"/>
      <c r="I179" s="59"/>
      <c r="J179" s="59"/>
      <c r="K179" s="59"/>
      <c r="L179" s="59"/>
      <c r="M179" s="59"/>
      <c r="N179" s="71"/>
      <c r="O179" s="53"/>
      <c r="P179" s="59"/>
      <c r="Q179" s="72">
        <f t="shared" si="9"/>
        <v>0</v>
      </c>
      <c r="R179" s="50"/>
    </row>
    <row r="180" spans="1:18" x14ac:dyDescent="0.25">
      <c r="A180" s="50"/>
      <c r="B180" s="51"/>
      <c r="C180" s="52"/>
      <c r="D180" s="53"/>
      <c r="E180" s="72">
        <f t="shared" si="8"/>
        <v>0</v>
      </c>
      <c r="F180" s="59"/>
      <c r="G180" s="59"/>
      <c r="H180" s="59"/>
      <c r="I180" s="59"/>
      <c r="J180" s="59"/>
      <c r="K180" s="59"/>
      <c r="L180" s="59"/>
      <c r="M180" s="59"/>
      <c r="N180" s="71"/>
      <c r="O180" s="53"/>
      <c r="P180" s="59"/>
      <c r="Q180" s="72">
        <f t="shared" si="9"/>
        <v>0</v>
      </c>
      <c r="R180" s="50"/>
    </row>
    <row r="181" spans="1:18" x14ac:dyDescent="0.25">
      <c r="A181" s="50"/>
      <c r="B181" s="51"/>
      <c r="C181" s="52"/>
      <c r="D181" s="53"/>
      <c r="E181" s="72">
        <f t="shared" si="8"/>
        <v>0</v>
      </c>
      <c r="F181" s="59"/>
      <c r="G181" s="59"/>
      <c r="H181" s="59"/>
      <c r="I181" s="59"/>
      <c r="J181" s="59"/>
      <c r="K181" s="59"/>
      <c r="L181" s="59"/>
      <c r="M181" s="59"/>
      <c r="N181" s="71"/>
      <c r="O181" s="53"/>
      <c r="P181" s="59"/>
      <c r="Q181" s="72">
        <f t="shared" si="9"/>
        <v>0</v>
      </c>
      <c r="R181" s="50"/>
    </row>
    <row r="182" spans="1:18" x14ac:dyDescent="0.25">
      <c r="A182" s="50"/>
      <c r="B182" s="51"/>
      <c r="C182" s="52"/>
      <c r="D182" s="53"/>
      <c r="E182" s="72">
        <f t="shared" si="8"/>
        <v>0</v>
      </c>
      <c r="F182" s="59"/>
      <c r="G182" s="59"/>
      <c r="H182" s="59"/>
      <c r="I182" s="59"/>
      <c r="J182" s="59"/>
      <c r="K182" s="59"/>
      <c r="L182" s="59"/>
      <c r="M182" s="59"/>
      <c r="N182" s="71"/>
      <c r="O182" s="53"/>
      <c r="P182" s="59"/>
      <c r="Q182" s="72">
        <f t="shared" si="9"/>
        <v>0</v>
      </c>
      <c r="R182" s="50"/>
    </row>
    <row r="183" spans="1:18" x14ac:dyDescent="0.25">
      <c r="A183" s="50"/>
      <c r="B183" s="51"/>
      <c r="C183" s="52"/>
      <c r="D183" s="53"/>
      <c r="E183" s="72">
        <f t="shared" si="8"/>
        <v>0</v>
      </c>
      <c r="F183" s="59"/>
      <c r="G183" s="59"/>
      <c r="H183" s="59"/>
      <c r="I183" s="59"/>
      <c r="J183" s="59"/>
      <c r="K183" s="59"/>
      <c r="L183" s="59"/>
      <c r="M183" s="59"/>
      <c r="N183" s="71"/>
      <c r="O183" s="53"/>
      <c r="P183" s="59"/>
      <c r="Q183" s="72">
        <f t="shared" si="9"/>
        <v>0</v>
      </c>
      <c r="R183" s="50"/>
    </row>
    <row r="184" spans="1:18" x14ac:dyDescent="0.25">
      <c r="A184" s="50"/>
      <c r="B184" s="51"/>
      <c r="C184" s="52"/>
      <c r="D184" s="53"/>
      <c r="E184" s="72">
        <f t="shared" si="8"/>
        <v>0</v>
      </c>
      <c r="F184" s="59"/>
      <c r="G184" s="59"/>
      <c r="H184" s="59"/>
      <c r="I184" s="59"/>
      <c r="J184" s="59"/>
      <c r="K184" s="59"/>
      <c r="L184" s="59"/>
      <c r="M184" s="59"/>
      <c r="N184" s="71"/>
      <c r="O184" s="53"/>
      <c r="P184" s="59"/>
      <c r="Q184" s="72">
        <f t="shared" si="9"/>
        <v>0</v>
      </c>
      <c r="R184" s="50"/>
    </row>
    <row r="185" spans="1:18" x14ac:dyDescent="0.25">
      <c r="A185" s="50"/>
      <c r="B185" s="51"/>
      <c r="C185" s="52"/>
      <c r="D185" s="53"/>
      <c r="E185" s="72">
        <f t="shared" si="8"/>
        <v>0</v>
      </c>
      <c r="F185" s="59"/>
      <c r="G185" s="59"/>
      <c r="H185" s="59"/>
      <c r="I185" s="59"/>
      <c r="J185" s="59"/>
      <c r="K185" s="59"/>
      <c r="L185" s="59"/>
      <c r="M185" s="59"/>
      <c r="N185" s="71"/>
      <c r="O185" s="53"/>
      <c r="P185" s="59"/>
      <c r="Q185" s="72">
        <f t="shared" si="9"/>
        <v>0</v>
      </c>
      <c r="R185" s="50"/>
    </row>
    <row r="186" spans="1:18" x14ac:dyDescent="0.25">
      <c r="A186" s="50"/>
      <c r="B186" s="51"/>
      <c r="C186" s="52"/>
      <c r="D186" s="53"/>
      <c r="E186" s="72">
        <f t="shared" si="8"/>
        <v>0</v>
      </c>
      <c r="F186" s="59"/>
      <c r="G186" s="59"/>
      <c r="H186" s="59"/>
      <c r="I186" s="59"/>
      <c r="J186" s="59"/>
      <c r="K186" s="59"/>
      <c r="L186" s="59"/>
      <c r="M186" s="59"/>
      <c r="N186" s="71"/>
      <c r="O186" s="53"/>
      <c r="P186" s="59"/>
      <c r="Q186" s="72">
        <f t="shared" si="9"/>
        <v>0</v>
      </c>
      <c r="R186" s="50"/>
    </row>
    <row r="187" spans="1:18" x14ac:dyDescent="0.25">
      <c r="A187" s="50"/>
      <c r="B187" s="51"/>
      <c r="C187" s="52"/>
      <c r="D187" s="53"/>
      <c r="E187" s="72">
        <f t="shared" si="8"/>
        <v>0</v>
      </c>
      <c r="F187" s="59"/>
      <c r="G187" s="59"/>
      <c r="H187" s="59"/>
      <c r="I187" s="59"/>
      <c r="J187" s="59"/>
      <c r="K187" s="59"/>
      <c r="L187" s="59"/>
      <c r="M187" s="59"/>
      <c r="N187" s="71"/>
      <c r="O187" s="53"/>
      <c r="P187" s="59"/>
      <c r="Q187" s="72">
        <f t="shared" si="9"/>
        <v>0</v>
      </c>
      <c r="R187" s="50"/>
    </row>
    <row r="188" spans="1:18" x14ac:dyDescent="0.25">
      <c r="A188" s="50"/>
      <c r="B188" s="51"/>
      <c r="C188" s="52"/>
      <c r="D188" s="53"/>
      <c r="E188" s="72">
        <f t="shared" si="8"/>
        <v>0</v>
      </c>
      <c r="F188" s="59"/>
      <c r="G188" s="59"/>
      <c r="H188" s="59"/>
      <c r="I188" s="59"/>
      <c r="J188" s="59"/>
      <c r="K188" s="59"/>
      <c r="L188" s="59"/>
      <c r="M188" s="59"/>
      <c r="N188" s="71"/>
      <c r="O188" s="53"/>
      <c r="P188" s="59"/>
      <c r="Q188" s="72">
        <f t="shared" si="9"/>
        <v>0</v>
      </c>
      <c r="R188" s="50"/>
    </row>
    <row r="189" spans="1:18" x14ac:dyDescent="0.25">
      <c r="A189" s="50"/>
      <c r="B189" s="51"/>
      <c r="C189" s="52"/>
      <c r="D189" s="53"/>
      <c r="E189" s="72">
        <f t="shared" si="8"/>
        <v>0</v>
      </c>
      <c r="F189" s="59"/>
      <c r="G189" s="59"/>
      <c r="H189" s="59"/>
      <c r="I189" s="59"/>
      <c r="J189" s="59"/>
      <c r="K189" s="59"/>
      <c r="L189" s="59"/>
      <c r="M189" s="59"/>
      <c r="N189" s="71"/>
      <c r="O189" s="53"/>
      <c r="P189" s="59"/>
      <c r="Q189" s="72">
        <f t="shared" si="9"/>
        <v>0</v>
      </c>
      <c r="R189" s="50"/>
    </row>
    <row r="190" spans="1:18" x14ac:dyDescent="0.25">
      <c r="A190" s="50"/>
      <c r="B190" s="51"/>
      <c r="C190" s="52"/>
      <c r="D190" s="53"/>
      <c r="E190" s="72">
        <f t="shared" si="8"/>
        <v>0</v>
      </c>
      <c r="F190" s="59"/>
      <c r="G190" s="59"/>
      <c r="H190" s="59"/>
      <c r="I190" s="59"/>
      <c r="J190" s="59"/>
      <c r="K190" s="59"/>
      <c r="L190" s="59"/>
      <c r="M190" s="59"/>
      <c r="N190" s="71"/>
      <c r="O190" s="53"/>
      <c r="P190" s="59"/>
      <c r="Q190" s="72">
        <f t="shared" si="9"/>
        <v>0</v>
      </c>
      <c r="R190" s="50"/>
    </row>
    <row r="191" spans="1:18" x14ac:dyDescent="0.25">
      <c r="A191" s="50"/>
      <c r="B191" s="51"/>
      <c r="C191" s="52"/>
      <c r="D191" s="53"/>
      <c r="E191" s="72">
        <f t="shared" si="8"/>
        <v>0</v>
      </c>
      <c r="F191" s="59"/>
      <c r="G191" s="59"/>
      <c r="H191" s="59"/>
      <c r="I191" s="59"/>
      <c r="J191" s="59"/>
      <c r="K191" s="59"/>
      <c r="L191" s="59"/>
      <c r="M191" s="59"/>
      <c r="N191" s="71"/>
      <c r="O191" s="53"/>
      <c r="P191" s="59"/>
      <c r="Q191" s="72">
        <f t="shared" si="9"/>
        <v>0</v>
      </c>
      <c r="R191" s="50"/>
    </row>
    <row r="192" spans="1:18" x14ac:dyDescent="0.25">
      <c r="A192" s="50"/>
      <c r="B192" s="51"/>
      <c r="C192" s="52"/>
      <c r="D192" s="53"/>
      <c r="E192" s="72">
        <f t="shared" si="8"/>
        <v>0</v>
      </c>
      <c r="F192" s="59"/>
      <c r="G192" s="59"/>
      <c r="H192" s="59"/>
      <c r="I192" s="59"/>
      <c r="J192" s="59"/>
      <c r="K192" s="59"/>
      <c r="L192" s="59"/>
      <c r="M192" s="59"/>
      <c r="N192" s="71"/>
      <c r="O192" s="53"/>
      <c r="P192" s="59"/>
      <c r="Q192" s="72">
        <f t="shared" si="9"/>
        <v>0</v>
      </c>
      <c r="R192" s="50"/>
    </row>
    <row r="193" spans="1:18" x14ac:dyDescent="0.25">
      <c r="A193" s="50"/>
      <c r="B193" s="51"/>
      <c r="C193" s="52"/>
      <c r="D193" s="53"/>
      <c r="E193" s="72">
        <f t="shared" si="8"/>
        <v>0</v>
      </c>
      <c r="F193" s="59"/>
      <c r="G193" s="59"/>
      <c r="H193" s="59"/>
      <c r="I193" s="59"/>
      <c r="J193" s="59"/>
      <c r="K193" s="59"/>
      <c r="L193" s="59"/>
      <c r="M193" s="59"/>
      <c r="N193" s="71"/>
      <c r="O193" s="53"/>
      <c r="P193" s="59"/>
      <c r="Q193" s="72">
        <f t="shared" si="9"/>
        <v>0</v>
      </c>
      <c r="R193" s="50"/>
    </row>
    <row r="194" spans="1:18" x14ac:dyDescent="0.25">
      <c r="A194" s="50"/>
      <c r="B194" s="51"/>
      <c r="C194" s="52"/>
      <c r="D194" s="53"/>
      <c r="E194" s="72">
        <f t="shared" si="8"/>
        <v>0</v>
      </c>
      <c r="F194" s="59"/>
      <c r="G194" s="59"/>
      <c r="H194" s="59"/>
      <c r="I194" s="59"/>
      <c r="J194" s="59"/>
      <c r="K194" s="59"/>
      <c r="L194" s="59"/>
      <c r="M194" s="59"/>
      <c r="N194" s="71"/>
      <c r="O194" s="53"/>
      <c r="P194" s="59"/>
      <c r="Q194" s="72">
        <f t="shared" si="9"/>
        <v>0</v>
      </c>
      <c r="R194" s="50"/>
    </row>
    <row r="195" spans="1:18" x14ac:dyDescent="0.25">
      <c r="A195" s="50"/>
      <c r="B195" s="51"/>
      <c r="C195" s="52"/>
      <c r="D195" s="53"/>
      <c r="E195" s="72">
        <f t="shared" si="8"/>
        <v>0</v>
      </c>
      <c r="F195" s="59"/>
      <c r="G195" s="59"/>
      <c r="H195" s="59"/>
      <c r="I195" s="59"/>
      <c r="J195" s="59"/>
      <c r="K195" s="59"/>
      <c r="L195" s="59"/>
      <c r="M195" s="59"/>
      <c r="N195" s="71"/>
      <c r="O195" s="53"/>
      <c r="P195" s="59"/>
      <c r="Q195" s="72">
        <f t="shared" si="9"/>
        <v>0</v>
      </c>
      <c r="R195" s="50"/>
    </row>
    <row r="196" spans="1:18" x14ac:dyDescent="0.25">
      <c r="A196" s="50"/>
      <c r="B196" s="51"/>
      <c r="C196" s="52"/>
      <c r="D196" s="53"/>
      <c r="E196" s="72">
        <f t="shared" si="8"/>
        <v>0</v>
      </c>
      <c r="F196" s="59"/>
      <c r="G196" s="59"/>
      <c r="H196" s="59"/>
      <c r="I196" s="59"/>
      <c r="J196" s="59"/>
      <c r="K196" s="59"/>
      <c r="L196" s="59"/>
      <c r="M196" s="59"/>
      <c r="N196" s="71"/>
      <c r="O196" s="53"/>
      <c r="P196" s="59"/>
      <c r="Q196" s="72">
        <f t="shared" si="9"/>
        <v>0</v>
      </c>
      <c r="R196" s="50"/>
    </row>
    <row r="197" spans="1:18" x14ac:dyDescent="0.25">
      <c r="A197" s="50"/>
      <c r="B197" s="51"/>
      <c r="C197" s="52"/>
      <c r="D197" s="53"/>
      <c r="E197" s="72">
        <f t="shared" si="8"/>
        <v>0</v>
      </c>
      <c r="F197" s="59"/>
      <c r="G197" s="59"/>
      <c r="H197" s="59"/>
      <c r="I197" s="59"/>
      <c r="J197" s="59"/>
      <c r="K197" s="59"/>
      <c r="L197" s="59"/>
      <c r="M197" s="59"/>
      <c r="N197" s="71"/>
      <c r="O197" s="53"/>
      <c r="P197" s="59"/>
      <c r="Q197" s="72">
        <f t="shared" si="9"/>
        <v>0</v>
      </c>
      <c r="R197" s="50"/>
    </row>
    <row r="198" spans="1:18" x14ac:dyDescent="0.25">
      <c r="A198" s="50"/>
      <c r="B198" s="51"/>
      <c r="C198" s="52"/>
      <c r="D198" s="53"/>
      <c r="E198" s="72">
        <f t="shared" si="8"/>
        <v>0</v>
      </c>
      <c r="F198" s="59"/>
      <c r="G198" s="59"/>
      <c r="H198" s="59"/>
      <c r="I198" s="59"/>
      <c r="J198" s="59"/>
      <c r="K198" s="59"/>
      <c r="L198" s="59"/>
      <c r="M198" s="59"/>
      <c r="N198" s="71"/>
      <c r="O198" s="53"/>
      <c r="P198" s="59"/>
      <c r="Q198" s="72">
        <f t="shared" si="9"/>
        <v>0</v>
      </c>
      <c r="R198" s="50"/>
    </row>
    <row r="199" spans="1:18" x14ac:dyDescent="0.25">
      <c r="A199" s="50"/>
      <c r="B199" s="51"/>
      <c r="C199" s="52"/>
      <c r="D199" s="53"/>
      <c r="E199" s="72">
        <f t="shared" si="8"/>
        <v>0</v>
      </c>
      <c r="F199" s="59"/>
      <c r="G199" s="59"/>
      <c r="H199" s="59"/>
      <c r="I199" s="59"/>
      <c r="J199" s="59"/>
      <c r="K199" s="59"/>
      <c r="L199" s="59"/>
      <c r="M199" s="59"/>
      <c r="N199" s="71"/>
      <c r="O199" s="53"/>
      <c r="P199" s="59"/>
      <c r="Q199" s="72">
        <f t="shared" si="9"/>
        <v>0</v>
      </c>
      <c r="R199" s="50"/>
    </row>
    <row r="200" spans="1:18" x14ac:dyDescent="0.25">
      <c r="A200" s="50"/>
      <c r="B200" s="51"/>
      <c r="C200" s="52"/>
      <c r="D200" s="53"/>
      <c r="E200" s="72">
        <f t="shared" si="8"/>
        <v>0</v>
      </c>
      <c r="F200" s="59"/>
      <c r="G200" s="59"/>
      <c r="H200" s="59"/>
      <c r="I200" s="59"/>
      <c r="J200" s="59"/>
      <c r="K200" s="59"/>
      <c r="L200" s="59"/>
      <c r="M200" s="59"/>
      <c r="N200" s="71"/>
      <c r="O200" s="53"/>
      <c r="P200" s="59"/>
      <c r="Q200" s="72">
        <f t="shared" si="9"/>
        <v>0</v>
      </c>
      <c r="R200" s="50"/>
    </row>
    <row r="201" spans="1:18" x14ac:dyDescent="0.25">
      <c r="A201" s="50"/>
      <c r="B201" s="51"/>
      <c r="C201" s="52"/>
      <c r="D201" s="53"/>
      <c r="E201" s="72">
        <f t="shared" si="8"/>
        <v>0</v>
      </c>
      <c r="F201" s="59"/>
      <c r="G201" s="59"/>
      <c r="H201" s="59"/>
      <c r="I201" s="59"/>
      <c r="J201" s="59"/>
      <c r="K201" s="59"/>
      <c r="L201" s="59"/>
      <c r="M201" s="59"/>
      <c r="N201" s="71"/>
      <c r="O201" s="53"/>
      <c r="P201" s="59"/>
      <c r="Q201" s="72">
        <f t="shared" si="9"/>
        <v>0</v>
      </c>
      <c r="R201" s="50"/>
    </row>
    <row r="202" spans="1:18" x14ac:dyDescent="0.25">
      <c r="A202" s="50"/>
      <c r="B202" s="51"/>
      <c r="C202" s="52"/>
      <c r="D202" s="53"/>
      <c r="E202" s="72">
        <f t="shared" si="8"/>
        <v>0</v>
      </c>
      <c r="F202" s="59"/>
      <c r="G202" s="59"/>
      <c r="H202" s="59"/>
      <c r="I202" s="59"/>
      <c r="J202" s="59"/>
      <c r="K202" s="59"/>
      <c r="L202" s="59"/>
      <c r="M202" s="59"/>
      <c r="N202" s="71"/>
      <c r="O202" s="53"/>
      <c r="P202" s="59"/>
      <c r="Q202" s="72">
        <f t="shared" si="9"/>
        <v>0</v>
      </c>
      <c r="R202" s="50"/>
    </row>
    <row r="203" spans="1:18" x14ac:dyDescent="0.25">
      <c r="A203" s="50"/>
      <c r="B203" s="51"/>
      <c r="C203" s="52"/>
      <c r="D203" s="53"/>
      <c r="E203" s="72">
        <f t="shared" si="8"/>
        <v>0</v>
      </c>
      <c r="F203" s="59"/>
      <c r="G203" s="59"/>
      <c r="H203" s="59"/>
      <c r="I203" s="59"/>
      <c r="J203" s="59"/>
      <c r="K203" s="59"/>
      <c r="L203" s="59"/>
      <c r="M203" s="59"/>
      <c r="N203" s="71"/>
      <c r="O203" s="53"/>
      <c r="P203" s="59"/>
      <c r="Q203" s="72">
        <f t="shared" si="9"/>
        <v>0</v>
      </c>
      <c r="R203" s="50"/>
    </row>
    <row r="204" spans="1:18" x14ac:dyDescent="0.25">
      <c r="A204" s="50"/>
      <c r="B204" s="51"/>
      <c r="C204" s="52"/>
      <c r="D204" s="53"/>
      <c r="E204" s="72">
        <f t="shared" si="8"/>
        <v>0</v>
      </c>
      <c r="F204" s="59"/>
      <c r="G204" s="59"/>
      <c r="H204" s="59"/>
      <c r="I204" s="59"/>
      <c r="J204" s="59"/>
      <c r="K204" s="59"/>
      <c r="L204" s="59"/>
      <c r="M204" s="59"/>
      <c r="N204" s="71"/>
      <c r="O204" s="53"/>
      <c r="P204" s="59"/>
      <c r="Q204" s="72">
        <f t="shared" si="9"/>
        <v>0</v>
      </c>
      <c r="R204" s="50"/>
    </row>
    <row r="205" spans="1:18" x14ac:dyDescent="0.25">
      <c r="A205" s="50"/>
      <c r="B205" s="51"/>
      <c r="C205" s="52"/>
      <c r="D205" s="53"/>
      <c r="E205" s="72">
        <f t="shared" si="8"/>
        <v>0</v>
      </c>
      <c r="F205" s="59"/>
      <c r="G205" s="59"/>
      <c r="H205" s="59"/>
      <c r="I205" s="59"/>
      <c r="J205" s="59"/>
      <c r="K205" s="59"/>
      <c r="L205" s="59"/>
      <c r="M205" s="59"/>
      <c r="N205" s="71"/>
      <c r="O205" s="53"/>
      <c r="P205" s="59"/>
      <c r="Q205" s="72">
        <f t="shared" si="9"/>
        <v>0</v>
      </c>
      <c r="R205" s="50"/>
    </row>
    <row r="206" spans="1:18" x14ac:dyDescent="0.25">
      <c r="A206" s="50"/>
      <c r="B206" s="51"/>
      <c r="C206" s="52"/>
      <c r="D206" s="53"/>
      <c r="E206" s="72">
        <f t="shared" si="8"/>
        <v>0</v>
      </c>
      <c r="F206" s="59"/>
      <c r="G206" s="59"/>
      <c r="H206" s="59"/>
      <c r="I206" s="59"/>
      <c r="J206" s="59"/>
      <c r="K206" s="59"/>
      <c r="L206" s="59"/>
      <c r="M206" s="59"/>
      <c r="N206" s="71"/>
      <c r="O206" s="53"/>
      <c r="P206" s="59"/>
      <c r="Q206" s="72">
        <f t="shared" si="9"/>
        <v>0</v>
      </c>
      <c r="R206" s="50"/>
    </row>
    <row r="207" spans="1:18" x14ac:dyDescent="0.25">
      <c r="A207" s="50"/>
      <c r="B207" s="51"/>
      <c r="C207" s="52"/>
      <c r="D207" s="53"/>
      <c r="E207" s="72">
        <f t="shared" si="8"/>
        <v>0</v>
      </c>
      <c r="F207" s="59"/>
      <c r="G207" s="59"/>
      <c r="H207" s="59"/>
      <c r="I207" s="59"/>
      <c r="J207" s="59"/>
      <c r="K207" s="59"/>
      <c r="L207" s="59"/>
      <c r="M207" s="59"/>
      <c r="N207" s="71"/>
      <c r="O207" s="53"/>
      <c r="P207" s="59"/>
      <c r="Q207" s="72">
        <f t="shared" si="9"/>
        <v>0</v>
      </c>
      <c r="R207" s="50"/>
    </row>
    <row r="208" spans="1:18" x14ac:dyDescent="0.25">
      <c r="A208" s="50"/>
      <c r="B208" s="51"/>
      <c r="C208" s="52"/>
      <c r="D208" s="53"/>
      <c r="E208" s="72">
        <f t="shared" si="8"/>
        <v>0</v>
      </c>
      <c r="F208" s="59"/>
      <c r="G208" s="59"/>
      <c r="H208" s="59"/>
      <c r="I208" s="59"/>
      <c r="J208" s="59"/>
      <c r="K208" s="59"/>
      <c r="L208" s="59"/>
      <c r="M208" s="59"/>
      <c r="N208" s="71"/>
      <c r="O208" s="53"/>
      <c r="P208" s="59"/>
      <c r="Q208" s="72">
        <f t="shared" si="9"/>
        <v>0</v>
      </c>
      <c r="R208" s="50"/>
    </row>
    <row r="209" spans="1:18" x14ac:dyDescent="0.25">
      <c r="A209" s="50"/>
      <c r="B209" s="51"/>
      <c r="C209" s="52"/>
      <c r="D209" s="53"/>
      <c r="E209" s="72">
        <f t="shared" si="8"/>
        <v>0</v>
      </c>
      <c r="F209" s="59"/>
      <c r="G209" s="59"/>
      <c r="H209" s="59"/>
      <c r="I209" s="59"/>
      <c r="J209" s="59"/>
      <c r="K209" s="59"/>
      <c r="L209" s="59"/>
      <c r="M209" s="59"/>
      <c r="N209" s="71"/>
      <c r="O209" s="53"/>
      <c r="P209" s="59"/>
      <c r="Q209" s="72">
        <f t="shared" si="9"/>
        <v>0</v>
      </c>
      <c r="R209" s="50"/>
    </row>
    <row r="210" spans="1:18" x14ac:dyDescent="0.25">
      <c r="A210" s="50"/>
      <c r="B210" s="51"/>
      <c r="C210" s="52"/>
      <c r="D210" s="53"/>
      <c r="E210" s="72">
        <f t="shared" si="8"/>
        <v>0</v>
      </c>
      <c r="F210" s="59"/>
      <c r="G210" s="59"/>
      <c r="H210" s="59"/>
      <c r="I210" s="59"/>
      <c r="J210" s="59"/>
      <c r="K210" s="59"/>
      <c r="L210" s="59"/>
      <c r="M210" s="59"/>
      <c r="N210" s="71"/>
      <c r="O210" s="53"/>
      <c r="P210" s="59"/>
      <c r="Q210" s="72">
        <f t="shared" si="9"/>
        <v>0</v>
      </c>
      <c r="R210" s="50"/>
    </row>
    <row r="211" spans="1:18" x14ac:dyDescent="0.25">
      <c r="A211" s="50"/>
      <c r="B211" s="51"/>
      <c r="C211" s="52"/>
      <c r="D211" s="53"/>
      <c r="E211" s="72">
        <f t="shared" si="8"/>
        <v>0</v>
      </c>
      <c r="F211" s="59"/>
      <c r="G211" s="59"/>
      <c r="H211" s="59"/>
      <c r="I211" s="59"/>
      <c r="J211" s="59"/>
      <c r="K211" s="59"/>
      <c r="L211" s="59"/>
      <c r="M211" s="59"/>
      <c r="N211" s="71"/>
      <c r="O211" s="53"/>
      <c r="P211" s="59"/>
      <c r="Q211" s="72">
        <f t="shared" si="9"/>
        <v>0</v>
      </c>
      <c r="R211" s="50"/>
    </row>
    <row r="212" spans="1:18" x14ac:dyDescent="0.25">
      <c r="A212" s="50"/>
      <c r="B212" s="51"/>
      <c r="C212" s="52"/>
      <c r="D212" s="53"/>
      <c r="E212" s="72">
        <f t="shared" si="8"/>
        <v>0</v>
      </c>
      <c r="F212" s="59"/>
      <c r="G212" s="59"/>
      <c r="H212" s="59"/>
      <c r="I212" s="59"/>
      <c r="J212" s="59"/>
      <c r="K212" s="59"/>
      <c r="L212" s="59"/>
      <c r="M212" s="59"/>
      <c r="N212" s="71"/>
      <c r="O212" s="53"/>
      <c r="P212" s="59"/>
      <c r="Q212" s="72">
        <f t="shared" si="9"/>
        <v>0</v>
      </c>
      <c r="R212" s="50"/>
    </row>
    <row r="213" spans="1:18" x14ac:dyDescent="0.25">
      <c r="A213" s="50"/>
      <c r="B213" s="51"/>
      <c r="C213" s="52"/>
      <c r="D213" s="53"/>
      <c r="E213" s="72">
        <f t="shared" si="8"/>
        <v>0</v>
      </c>
      <c r="F213" s="59"/>
      <c r="G213" s="59"/>
      <c r="H213" s="59"/>
      <c r="I213" s="59"/>
      <c r="J213" s="59"/>
      <c r="K213" s="59"/>
      <c r="L213" s="59"/>
      <c r="M213" s="59"/>
      <c r="N213" s="71"/>
      <c r="O213" s="53"/>
      <c r="P213" s="59"/>
      <c r="Q213" s="72">
        <f t="shared" si="9"/>
        <v>0</v>
      </c>
      <c r="R213" s="50"/>
    </row>
    <row r="214" spans="1:18" x14ac:dyDescent="0.25">
      <c r="A214" s="50"/>
      <c r="B214" s="51"/>
      <c r="C214" s="52"/>
      <c r="D214" s="53"/>
      <c r="E214" s="72">
        <f t="shared" si="8"/>
        <v>0</v>
      </c>
      <c r="F214" s="59"/>
      <c r="G214" s="59"/>
      <c r="H214" s="59"/>
      <c r="I214" s="59"/>
      <c r="J214" s="59"/>
      <c r="K214" s="59"/>
      <c r="L214" s="59"/>
      <c r="M214" s="59"/>
      <c r="N214" s="71"/>
      <c r="O214" s="53"/>
      <c r="P214" s="59"/>
      <c r="Q214" s="72">
        <f t="shared" si="9"/>
        <v>0</v>
      </c>
      <c r="R214" s="50"/>
    </row>
    <row r="215" spans="1:18" x14ac:dyDescent="0.25">
      <c r="A215" s="50"/>
      <c r="B215" s="51"/>
      <c r="C215" s="52"/>
      <c r="D215" s="53"/>
      <c r="E215" s="72">
        <f t="shared" si="8"/>
        <v>0</v>
      </c>
      <c r="F215" s="59"/>
      <c r="G215" s="59"/>
      <c r="H215" s="59"/>
      <c r="I215" s="59"/>
      <c r="J215" s="59"/>
      <c r="K215" s="59"/>
      <c r="L215" s="59"/>
      <c r="M215" s="59"/>
      <c r="N215" s="71"/>
      <c r="O215" s="53"/>
      <c r="P215" s="59"/>
      <c r="Q215" s="72">
        <f t="shared" si="9"/>
        <v>0</v>
      </c>
      <c r="R215" s="50"/>
    </row>
    <row r="216" spans="1:18" x14ac:dyDescent="0.25">
      <c r="A216" s="50"/>
      <c r="B216" s="55"/>
      <c r="C216" s="52"/>
      <c r="D216" s="53"/>
      <c r="E216" s="72">
        <f t="shared" si="8"/>
        <v>0</v>
      </c>
      <c r="F216" s="59"/>
      <c r="G216" s="59"/>
      <c r="H216" s="59"/>
      <c r="I216" s="59"/>
      <c r="J216" s="59"/>
      <c r="K216" s="59"/>
      <c r="L216" s="59"/>
      <c r="M216" s="59"/>
      <c r="N216" s="71"/>
      <c r="O216" s="53"/>
      <c r="P216" s="59"/>
      <c r="Q216" s="72">
        <f t="shared" si="9"/>
        <v>0</v>
      </c>
      <c r="R216" s="50"/>
    </row>
    <row r="217" spans="1:18" x14ac:dyDescent="0.25">
      <c r="A217" s="50"/>
      <c r="B217" s="51"/>
      <c r="C217" s="52"/>
      <c r="D217" s="53"/>
      <c r="E217" s="72">
        <f t="shared" si="8"/>
        <v>0</v>
      </c>
      <c r="F217" s="59"/>
      <c r="G217" s="59"/>
      <c r="H217" s="59"/>
      <c r="I217" s="59"/>
      <c r="J217" s="59"/>
      <c r="K217" s="59"/>
      <c r="L217" s="59"/>
      <c r="M217" s="59"/>
      <c r="N217" s="71"/>
      <c r="O217" s="53"/>
      <c r="P217" s="59"/>
      <c r="Q217" s="72">
        <f t="shared" si="9"/>
        <v>0</v>
      </c>
      <c r="R217" s="50"/>
    </row>
    <row r="218" spans="1:18" x14ac:dyDescent="0.25">
      <c r="A218" s="50"/>
      <c r="B218" s="51"/>
      <c r="C218" s="52"/>
      <c r="D218" s="53"/>
      <c r="E218" s="72">
        <f t="shared" si="8"/>
        <v>0</v>
      </c>
      <c r="F218" s="59"/>
      <c r="G218" s="59"/>
      <c r="H218" s="59"/>
      <c r="I218" s="59"/>
      <c r="J218" s="59"/>
      <c r="K218" s="59"/>
      <c r="L218" s="59"/>
      <c r="M218" s="59"/>
      <c r="N218" s="71"/>
      <c r="O218" s="53"/>
      <c r="P218" s="59"/>
      <c r="Q218" s="72">
        <f t="shared" si="9"/>
        <v>0</v>
      </c>
      <c r="R218" s="50"/>
    </row>
    <row r="219" spans="1:18" x14ac:dyDescent="0.25">
      <c r="A219" s="50"/>
      <c r="B219" s="51"/>
      <c r="C219" s="52"/>
      <c r="D219" s="53"/>
      <c r="E219" s="72">
        <f t="shared" si="8"/>
        <v>0</v>
      </c>
      <c r="F219" s="59"/>
      <c r="G219" s="59"/>
      <c r="H219" s="59"/>
      <c r="I219" s="59"/>
      <c r="J219" s="59"/>
      <c r="K219" s="59"/>
      <c r="L219" s="59"/>
      <c r="M219" s="59"/>
      <c r="N219" s="71"/>
      <c r="O219" s="53"/>
      <c r="P219" s="59"/>
      <c r="Q219" s="72">
        <f t="shared" si="9"/>
        <v>0</v>
      </c>
      <c r="R219" s="50"/>
    </row>
    <row r="220" spans="1:18" x14ac:dyDescent="0.25">
      <c r="A220" s="50"/>
      <c r="B220" s="51"/>
      <c r="C220" s="52"/>
      <c r="D220" s="53"/>
      <c r="E220" s="72">
        <f t="shared" si="8"/>
        <v>0</v>
      </c>
      <c r="F220" s="59"/>
      <c r="G220" s="59"/>
      <c r="H220" s="59"/>
      <c r="I220" s="59"/>
      <c r="J220" s="59"/>
      <c r="K220" s="59"/>
      <c r="L220" s="59"/>
      <c r="M220" s="59"/>
      <c r="N220" s="71"/>
      <c r="O220" s="53"/>
      <c r="P220" s="59"/>
      <c r="Q220" s="72">
        <f t="shared" si="9"/>
        <v>0</v>
      </c>
      <c r="R220" s="50"/>
    </row>
    <row r="221" spans="1:18" x14ac:dyDescent="0.25">
      <c r="A221" s="50"/>
      <c r="B221" s="51"/>
      <c r="C221" s="52"/>
      <c r="D221" s="53"/>
      <c r="E221" s="72">
        <f t="shared" ref="E221:E263" si="10">SUM(F221:O221)</f>
        <v>0</v>
      </c>
      <c r="F221" s="59"/>
      <c r="G221" s="59"/>
      <c r="H221" s="59"/>
      <c r="I221" s="59"/>
      <c r="J221" s="59"/>
      <c r="K221" s="59"/>
      <c r="L221" s="59"/>
      <c r="M221" s="59"/>
      <c r="N221" s="71"/>
      <c r="O221" s="53"/>
      <c r="P221" s="59"/>
      <c r="Q221" s="72">
        <f t="shared" ref="Q221:Q263" si="11">E221-P221</f>
        <v>0</v>
      </c>
      <c r="R221" s="50"/>
    </row>
    <row r="222" spans="1:18" x14ac:dyDescent="0.25">
      <c r="A222" s="50"/>
      <c r="B222" s="51"/>
      <c r="C222" s="52"/>
      <c r="D222" s="53"/>
      <c r="E222" s="72">
        <f t="shared" si="10"/>
        <v>0</v>
      </c>
      <c r="F222" s="59"/>
      <c r="G222" s="59"/>
      <c r="H222" s="59"/>
      <c r="I222" s="59"/>
      <c r="J222" s="59"/>
      <c r="K222" s="59"/>
      <c r="L222" s="59"/>
      <c r="M222" s="59"/>
      <c r="N222" s="71"/>
      <c r="O222" s="53"/>
      <c r="P222" s="59"/>
      <c r="Q222" s="72">
        <f t="shared" si="11"/>
        <v>0</v>
      </c>
      <c r="R222" s="50"/>
    </row>
    <row r="223" spans="1:18" x14ac:dyDescent="0.25">
      <c r="A223" s="50"/>
      <c r="B223" s="51"/>
      <c r="C223" s="52"/>
      <c r="D223" s="53"/>
      <c r="E223" s="72">
        <f t="shared" si="10"/>
        <v>0</v>
      </c>
      <c r="F223" s="59"/>
      <c r="G223" s="59"/>
      <c r="H223" s="59"/>
      <c r="I223" s="59"/>
      <c r="J223" s="59"/>
      <c r="K223" s="59"/>
      <c r="L223" s="59"/>
      <c r="M223" s="59"/>
      <c r="N223" s="71"/>
      <c r="O223" s="53"/>
      <c r="P223" s="59"/>
      <c r="Q223" s="72">
        <f t="shared" si="11"/>
        <v>0</v>
      </c>
      <c r="R223" s="50"/>
    </row>
    <row r="224" spans="1:18" x14ac:dyDescent="0.25">
      <c r="A224" s="50"/>
      <c r="B224" s="51"/>
      <c r="C224" s="52"/>
      <c r="D224" s="53"/>
      <c r="E224" s="72">
        <f t="shared" si="10"/>
        <v>0</v>
      </c>
      <c r="F224" s="59"/>
      <c r="G224" s="59"/>
      <c r="H224" s="59"/>
      <c r="I224" s="59"/>
      <c r="J224" s="59"/>
      <c r="K224" s="59"/>
      <c r="L224" s="59"/>
      <c r="M224" s="59"/>
      <c r="N224" s="71"/>
      <c r="O224" s="53"/>
      <c r="P224" s="59"/>
      <c r="Q224" s="72">
        <f t="shared" si="11"/>
        <v>0</v>
      </c>
      <c r="R224" s="50"/>
    </row>
    <row r="225" spans="1:18" x14ac:dyDescent="0.25">
      <c r="A225" s="50"/>
      <c r="B225" s="51"/>
      <c r="C225" s="52"/>
      <c r="D225" s="53"/>
      <c r="E225" s="72">
        <f t="shared" si="10"/>
        <v>0</v>
      </c>
      <c r="F225" s="59"/>
      <c r="G225" s="59"/>
      <c r="H225" s="59"/>
      <c r="I225" s="59"/>
      <c r="J225" s="59"/>
      <c r="K225" s="59"/>
      <c r="L225" s="59"/>
      <c r="M225" s="59"/>
      <c r="N225" s="71"/>
      <c r="O225" s="53"/>
      <c r="P225" s="59"/>
      <c r="Q225" s="72">
        <f t="shared" si="11"/>
        <v>0</v>
      </c>
      <c r="R225" s="50"/>
    </row>
    <row r="226" spans="1:18" x14ac:dyDescent="0.25">
      <c r="A226" s="50"/>
      <c r="B226" s="51"/>
      <c r="C226" s="52"/>
      <c r="D226" s="53"/>
      <c r="E226" s="72">
        <f t="shared" si="10"/>
        <v>0</v>
      </c>
      <c r="F226" s="59"/>
      <c r="G226" s="59"/>
      <c r="H226" s="59"/>
      <c r="I226" s="59"/>
      <c r="J226" s="59"/>
      <c r="K226" s="59"/>
      <c r="L226" s="59"/>
      <c r="M226" s="59"/>
      <c r="N226" s="71"/>
      <c r="O226" s="53"/>
      <c r="P226" s="59"/>
      <c r="Q226" s="72">
        <f t="shared" si="11"/>
        <v>0</v>
      </c>
      <c r="R226" s="50"/>
    </row>
    <row r="227" spans="1:18" x14ac:dyDescent="0.25">
      <c r="A227" s="50"/>
      <c r="B227" s="51"/>
      <c r="C227" s="52"/>
      <c r="D227" s="53"/>
      <c r="E227" s="72">
        <f t="shared" si="10"/>
        <v>0</v>
      </c>
      <c r="F227" s="59"/>
      <c r="G227" s="59"/>
      <c r="H227" s="59"/>
      <c r="I227" s="59"/>
      <c r="J227" s="59"/>
      <c r="K227" s="59"/>
      <c r="L227" s="59"/>
      <c r="M227" s="59"/>
      <c r="N227" s="71"/>
      <c r="O227" s="53"/>
      <c r="P227" s="59"/>
      <c r="Q227" s="72">
        <f t="shared" si="11"/>
        <v>0</v>
      </c>
      <c r="R227" s="50"/>
    </row>
    <row r="228" spans="1:18" x14ac:dyDescent="0.25">
      <c r="A228" s="50"/>
      <c r="B228" s="51"/>
      <c r="C228" s="52"/>
      <c r="D228" s="53"/>
      <c r="E228" s="72">
        <f t="shared" si="10"/>
        <v>0</v>
      </c>
      <c r="F228" s="59"/>
      <c r="G228" s="59"/>
      <c r="H228" s="59"/>
      <c r="I228" s="59"/>
      <c r="J228" s="59"/>
      <c r="K228" s="59"/>
      <c r="L228" s="59"/>
      <c r="M228" s="59"/>
      <c r="N228" s="71"/>
      <c r="O228" s="53"/>
      <c r="P228" s="59"/>
      <c r="Q228" s="72">
        <f t="shared" si="11"/>
        <v>0</v>
      </c>
      <c r="R228" s="50"/>
    </row>
    <row r="229" spans="1:18" x14ac:dyDescent="0.25">
      <c r="A229" s="50"/>
      <c r="B229" s="51"/>
      <c r="C229" s="52"/>
      <c r="D229" s="53"/>
      <c r="E229" s="72">
        <f t="shared" si="10"/>
        <v>0</v>
      </c>
      <c r="F229" s="59"/>
      <c r="G229" s="59"/>
      <c r="H229" s="59"/>
      <c r="I229" s="59"/>
      <c r="J229" s="59"/>
      <c r="K229" s="59"/>
      <c r="L229" s="59"/>
      <c r="M229" s="59"/>
      <c r="N229" s="71"/>
      <c r="O229" s="53"/>
      <c r="P229" s="59"/>
      <c r="Q229" s="72">
        <f t="shared" si="11"/>
        <v>0</v>
      </c>
      <c r="R229" s="50"/>
    </row>
    <row r="230" spans="1:18" x14ac:dyDescent="0.25">
      <c r="A230" s="50"/>
      <c r="B230" s="51"/>
      <c r="C230" s="52"/>
      <c r="D230" s="53"/>
      <c r="E230" s="72">
        <f t="shared" si="10"/>
        <v>0</v>
      </c>
      <c r="F230" s="59"/>
      <c r="G230" s="59"/>
      <c r="H230" s="59"/>
      <c r="I230" s="59"/>
      <c r="J230" s="59"/>
      <c r="K230" s="59"/>
      <c r="L230" s="59"/>
      <c r="M230" s="59"/>
      <c r="N230" s="71"/>
      <c r="O230" s="53"/>
      <c r="P230" s="59"/>
      <c r="Q230" s="72">
        <f t="shared" si="11"/>
        <v>0</v>
      </c>
      <c r="R230" s="50"/>
    </row>
    <row r="231" spans="1:18" x14ac:dyDescent="0.25">
      <c r="A231" s="50"/>
      <c r="B231" s="51"/>
      <c r="C231" s="52"/>
      <c r="D231" s="53"/>
      <c r="E231" s="72">
        <f t="shared" si="10"/>
        <v>0</v>
      </c>
      <c r="F231" s="59"/>
      <c r="G231" s="59"/>
      <c r="H231" s="59"/>
      <c r="I231" s="59"/>
      <c r="J231" s="59"/>
      <c r="K231" s="59"/>
      <c r="L231" s="59"/>
      <c r="M231" s="59"/>
      <c r="N231" s="71"/>
      <c r="O231" s="53"/>
      <c r="P231" s="59"/>
      <c r="Q231" s="72">
        <f t="shared" si="11"/>
        <v>0</v>
      </c>
      <c r="R231" s="50"/>
    </row>
    <row r="232" spans="1:18" x14ac:dyDescent="0.25">
      <c r="A232" s="50"/>
      <c r="B232" s="51"/>
      <c r="C232" s="52"/>
      <c r="D232" s="53"/>
      <c r="E232" s="72">
        <f t="shared" si="10"/>
        <v>0</v>
      </c>
      <c r="F232" s="59"/>
      <c r="G232" s="59"/>
      <c r="H232" s="59"/>
      <c r="I232" s="59"/>
      <c r="J232" s="59"/>
      <c r="K232" s="59"/>
      <c r="L232" s="59"/>
      <c r="M232" s="59"/>
      <c r="N232" s="71"/>
      <c r="O232" s="53"/>
      <c r="P232" s="59"/>
      <c r="Q232" s="72">
        <f t="shared" si="11"/>
        <v>0</v>
      </c>
      <c r="R232" s="50"/>
    </row>
    <row r="233" spans="1:18" x14ac:dyDescent="0.25">
      <c r="A233" s="50"/>
      <c r="B233" s="51"/>
      <c r="C233" s="52"/>
      <c r="D233" s="53"/>
      <c r="E233" s="72">
        <f t="shared" si="10"/>
        <v>0</v>
      </c>
      <c r="F233" s="59"/>
      <c r="G233" s="59"/>
      <c r="H233" s="59"/>
      <c r="I233" s="59"/>
      <c r="J233" s="59"/>
      <c r="K233" s="59"/>
      <c r="L233" s="59"/>
      <c r="M233" s="59"/>
      <c r="N233" s="71"/>
      <c r="O233" s="53"/>
      <c r="P233" s="59"/>
      <c r="Q233" s="72">
        <f t="shared" si="11"/>
        <v>0</v>
      </c>
      <c r="R233" s="50"/>
    </row>
    <row r="234" spans="1:18" x14ac:dyDescent="0.25">
      <c r="A234" s="50"/>
      <c r="B234" s="51"/>
      <c r="C234" s="52"/>
      <c r="D234" s="53"/>
      <c r="E234" s="72">
        <f t="shared" si="10"/>
        <v>0</v>
      </c>
      <c r="F234" s="59"/>
      <c r="G234" s="59"/>
      <c r="H234" s="59"/>
      <c r="I234" s="59"/>
      <c r="J234" s="59"/>
      <c r="K234" s="59"/>
      <c r="L234" s="59"/>
      <c r="M234" s="59"/>
      <c r="N234" s="71"/>
      <c r="O234" s="53"/>
      <c r="P234" s="59"/>
      <c r="Q234" s="72">
        <f t="shared" si="11"/>
        <v>0</v>
      </c>
      <c r="R234" s="50"/>
    </row>
    <row r="235" spans="1:18" x14ac:dyDescent="0.25">
      <c r="A235" s="50"/>
      <c r="B235" s="51"/>
      <c r="C235" s="52"/>
      <c r="D235" s="53"/>
      <c r="E235" s="72">
        <f t="shared" si="10"/>
        <v>0</v>
      </c>
      <c r="F235" s="59"/>
      <c r="G235" s="59"/>
      <c r="H235" s="59"/>
      <c r="I235" s="59"/>
      <c r="J235" s="59"/>
      <c r="K235" s="59"/>
      <c r="L235" s="59"/>
      <c r="M235" s="59"/>
      <c r="N235" s="71"/>
      <c r="O235" s="53"/>
      <c r="P235" s="59"/>
      <c r="Q235" s="72">
        <f t="shared" si="11"/>
        <v>0</v>
      </c>
      <c r="R235" s="50"/>
    </row>
    <row r="236" spans="1:18" x14ac:dyDescent="0.25">
      <c r="A236" s="50"/>
      <c r="B236" s="51"/>
      <c r="C236" s="52"/>
      <c r="D236" s="53"/>
      <c r="E236" s="72">
        <f t="shared" si="10"/>
        <v>0</v>
      </c>
      <c r="F236" s="59"/>
      <c r="G236" s="59"/>
      <c r="H236" s="59"/>
      <c r="I236" s="59"/>
      <c r="J236" s="59"/>
      <c r="K236" s="59"/>
      <c r="L236" s="59"/>
      <c r="M236" s="59"/>
      <c r="N236" s="71"/>
      <c r="O236" s="53"/>
      <c r="P236" s="59"/>
      <c r="Q236" s="72">
        <f t="shared" si="11"/>
        <v>0</v>
      </c>
      <c r="R236" s="50"/>
    </row>
    <row r="237" spans="1:18" x14ac:dyDescent="0.25">
      <c r="A237" s="50"/>
      <c r="B237" s="51"/>
      <c r="C237" s="52"/>
      <c r="D237" s="53"/>
      <c r="E237" s="72">
        <f t="shared" si="10"/>
        <v>0</v>
      </c>
      <c r="F237" s="59"/>
      <c r="G237" s="59"/>
      <c r="H237" s="59"/>
      <c r="I237" s="59"/>
      <c r="J237" s="59"/>
      <c r="K237" s="59"/>
      <c r="L237" s="59"/>
      <c r="M237" s="59"/>
      <c r="N237" s="71"/>
      <c r="O237" s="53"/>
      <c r="P237" s="59"/>
      <c r="Q237" s="72">
        <f t="shared" si="11"/>
        <v>0</v>
      </c>
      <c r="R237" s="50"/>
    </row>
    <row r="238" spans="1:18" x14ac:dyDescent="0.25">
      <c r="A238" s="50"/>
      <c r="B238" s="51"/>
      <c r="C238" s="52"/>
      <c r="D238" s="53"/>
      <c r="E238" s="72">
        <f t="shared" si="10"/>
        <v>0</v>
      </c>
      <c r="F238" s="59"/>
      <c r="G238" s="59"/>
      <c r="H238" s="59"/>
      <c r="I238" s="59"/>
      <c r="J238" s="59"/>
      <c r="K238" s="59"/>
      <c r="L238" s="59"/>
      <c r="M238" s="59"/>
      <c r="N238" s="71"/>
      <c r="O238" s="53"/>
      <c r="P238" s="59"/>
      <c r="Q238" s="72">
        <f t="shared" si="11"/>
        <v>0</v>
      </c>
      <c r="R238" s="50"/>
    </row>
    <row r="239" spans="1:18" x14ac:dyDescent="0.25">
      <c r="A239" s="50"/>
      <c r="B239" s="51"/>
      <c r="C239" s="52"/>
      <c r="D239" s="53"/>
      <c r="E239" s="72">
        <f t="shared" si="10"/>
        <v>0</v>
      </c>
      <c r="F239" s="59"/>
      <c r="G239" s="59"/>
      <c r="H239" s="59"/>
      <c r="I239" s="59"/>
      <c r="J239" s="59"/>
      <c r="K239" s="59"/>
      <c r="L239" s="59"/>
      <c r="M239" s="59"/>
      <c r="N239" s="71"/>
      <c r="O239" s="53"/>
      <c r="P239" s="59"/>
      <c r="Q239" s="72">
        <f t="shared" si="11"/>
        <v>0</v>
      </c>
      <c r="R239" s="50"/>
    </row>
    <row r="240" spans="1:18" x14ac:dyDescent="0.25">
      <c r="A240" s="50"/>
      <c r="B240" s="51"/>
      <c r="C240" s="52"/>
      <c r="D240" s="53"/>
      <c r="E240" s="72">
        <f t="shared" si="10"/>
        <v>0</v>
      </c>
      <c r="F240" s="59"/>
      <c r="G240" s="59"/>
      <c r="H240" s="59"/>
      <c r="I240" s="59"/>
      <c r="J240" s="59"/>
      <c r="K240" s="59"/>
      <c r="L240" s="59"/>
      <c r="M240" s="59"/>
      <c r="N240" s="71"/>
      <c r="O240" s="53"/>
      <c r="P240" s="59"/>
      <c r="Q240" s="72">
        <f t="shared" si="11"/>
        <v>0</v>
      </c>
      <c r="R240" s="50"/>
    </row>
    <row r="241" spans="1:18" x14ac:dyDescent="0.25">
      <c r="A241" s="50"/>
      <c r="B241" s="51"/>
      <c r="C241" s="52"/>
      <c r="D241" s="53"/>
      <c r="E241" s="72">
        <f t="shared" si="10"/>
        <v>0</v>
      </c>
      <c r="F241" s="59"/>
      <c r="G241" s="59"/>
      <c r="H241" s="59"/>
      <c r="I241" s="59"/>
      <c r="J241" s="59"/>
      <c r="K241" s="59"/>
      <c r="L241" s="59"/>
      <c r="M241" s="59"/>
      <c r="N241" s="71"/>
      <c r="O241" s="53"/>
      <c r="P241" s="59"/>
      <c r="Q241" s="72">
        <f t="shared" si="11"/>
        <v>0</v>
      </c>
      <c r="R241" s="50"/>
    </row>
    <row r="242" spans="1:18" x14ac:dyDescent="0.25">
      <c r="A242" s="50"/>
      <c r="B242" s="51"/>
      <c r="C242" s="52"/>
      <c r="D242" s="53"/>
      <c r="E242" s="72">
        <f t="shared" si="10"/>
        <v>0</v>
      </c>
      <c r="F242" s="59"/>
      <c r="G242" s="59"/>
      <c r="H242" s="59"/>
      <c r="I242" s="59"/>
      <c r="J242" s="59"/>
      <c r="K242" s="59"/>
      <c r="L242" s="59"/>
      <c r="M242" s="59"/>
      <c r="N242" s="71"/>
      <c r="O242" s="53"/>
      <c r="P242" s="59"/>
      <c r="Q242" s="72">
        <f t="shared" si="11"/>
        <v>0</v>
      </c>
      <c r="R242" s="50"/>
    </row>
    <row r="243" spans="1:18" x14ac:dyDescent="0.25">
      <c r="A243" s="50"/>
      <c r="B243" s="51"/>
      <c r="C243" s="52"/>
      <c r="D243" s="53"/>
      <c r="E243" s="72">
        <f t="shared" si="10"/>
        <v>0</v>
      </c>
      <c r="F243" s="59"/>
      <c r="G243" s="59"/>
      <c r="H243" s="59"/>
      <c r="I243" s="59"/>
      <c r="J243" s="59"/>
      <c r="K243" s="59"/>
      <c r="L243" s="59"/>
      <c r="M243" s="59"/>
      <c r="N243" s="71"/>
      <c r="O243" s="53"/>
      <c r="P243" s="59"/>
      <c r="Q243" s="72">
        <f t="shared" si="11"/>
        <v>0</v>
      </c>
      <c r="R243" s="50"/>
    </row>
    <row r="244" spans="1:18" x14ac:dyDescent="0.25">
      <c r="A244" s="50"/>
      <c r="B244" s="51"/>
      <c r="C244" s="52"/>
      <c r="D244" s="53"/>
      <c r="E244" s="72">
        <f t="shared" si="10"/>
        <v>0</v>
      </c>
      <c r="F244" s="59"/>
      <c r="G244" s="59"/>
      <c r="H244" s="59"/>
      <c r="I244" s="59"/>
      <c r="J244" s="59"/>
      <c r="K244" s="59"/>
      <c r="L244" s="59"/>
      <c r="M244" s="59"/>
      <c r="N244" s="71"/>
      <c r="O244" s="53"/>
      <c r="P244" s="59"/>
      <c r="Q244" s="72">
        <f t="shared" si="11"/>
        <v>0</v>
      </c>
      <c r="R244" s="50"/>
    </row>
    <row r="245" spans="1:18" x14ac:dyDescent="0.25">
      <c r="A245" s="50"/>
      <c r="B245" s="51"/>
      <c r="C245" s="52"/>
      <c r="D245" s="53"/>
      <c r="E245" s="72">
        <f t="shared" si="10"/>
        <v>0</v>
      </c>
      <c r="F245" s="59"/>
      <c r="G245" s="59"/>
      <c r="H245" s="59"/>
      <c r="I245" s="59"/>
      <c r="J245" s="59"/>
      <c r="K245" s="59"/>
      <c r="L245" s="59"/>
      <c r="M245" s="59"/>
      <c r="N245" s="71"/>
      <c r="O245" s="53"/>
      <c r="P245" s="59"/>
      <c r="Q245" s="72">
        <f t="shared" si="11"/>
        <v>0</v>
      </c>
      <c r="R245" s="50"/>
    </row>
    <row r="246" spans="1:18" x14ac:dyDescent="0.25">
      <c r="A246" s="50"/>
      <c r="B246" s="51"/>
      <c r="C246" s="52"/>
      <c r="D246" s="53"/>
      <c r="E246" s="72">
        <f t="shared" si="10"/>
        <v>0</v>
      </c>
      <c r="F246" s="59"/>
      <c r="G246" s="59"/>
      <c r="H246" s="59"/>
      <c r="I246" s="59"/>
      <c r="J246" s="59"/>
      <c r="K246" s="59"/>
      <c r="L246" s="59"/>
      <c r="M246" s="59"/>
      <c r="N246" s="71"/>
      <c r="O246" s="53"/>
      <c r="P246" s="59"/>
      <c r="Q246" s="72">
        <f t="shared" si="11"/>
        <v>0</v>
      </c>
      <c r="R246" s="50"/>
    </row>
    <row r="247" spans="1:18" x14ac:dyDescent="0.25">
      <c r="A247" s="50"/>
      <c r="B247" s="51"/>
      <c r="C247" s="52"/>
      <c r="D247" s="53"/>
      <c r="E247" s="72">
        <f t="shared" si="10"/>
        <v>0</v>
      </c>
      <c r="F247" s="59"/>
      <c r="G247" s="59"/>
      <c r="H247" s="59"/>
      <c r="I247" s="59"/>
      <c r="J247" s="59"/>
      <c r="K247" s="59"/>
      <c r="L247" s="59"/>
      <c r="M247" s="59"/>
      <c r="N247" s="71"/>
      <c r="O247" s="53"/>
      <c r="P247" s="59"/>
      <c r="Q247" s="72">
        <f t="shared" si="11"/>
        <v>0</v>
      </c>
      <c r="R247" s="50"/>
    </row>
    <row r="248" spans="1:18" x14ac:dyDescent="0.25">
      <c r="A248" s="50"/>
      <c r="B248" s="51"/>
      <c r="C248" s="52"/>
      <c r="D248" s="53"/>
      <c r="E248" s="72">
        <f t="shared" si="10"/>
        <v>0</v>
      </c>
      <c r="F248" s="59"/>
      <c r="G248" s="59"/>
      <c r="H248" s="59"/>
      <c r="I248" s="59"/>
      <c r="J248" s="59"/>
      <c r="K248" s="59"/>
      <c r="L248" s="59"/>
      <c r="M248" s="59"/>
      <c r="N248" s="71"/>
      <c r="O248" s="53"/>
      <c r="P248" s="59"/>
      <c r="Q248" s="72">
        <f t="shared" si="11"/>
        <v>0</v>
      </c>
      <c r="R248" s="50"/>
    </row>
    <row r="249" spans="1:18" x14ac:dyDescent="0.25">
      <c r="A249" s="50"/>
      <c r="B249" s="51"/>
      <c r="C249" s="52"/>
      <c r="D249" s="53"/>
      <c r="E249" s="72">
        <f t="shared" si="10"/>
        <v>0</v>
      </c>
      <c r="F249" s="59"/>
      <c r="G249" s="59"/>
      <c r="H249" s="59"/>
      <c r="I249" s="59"/>
      <c r="J249" s="59"/>
      <c r="K249" s="59"/>
      <c r="L249" s="59"/>
      <c r="M249" s="59"/>
      <c r="N249" s="71"/>
      <c r="O249" s="53"/>
      <c r="P249" s="59"/>
      <c r="Q249" s="72">
        <f t="shared" si="11"/>
        <v>0</v>
      </c>
      <c r="R249" s="50"/>
    </row>
    <row r="250" spans="1:18" x14ac:dyDescent="0.25">
      <c r="A250" s="50"/>
      <c r="B250" s="51"/>
      <c r="C250" s="52"/>
      <c r="D250" s="53"/>
      <c r="E250" s="72">
        <f t="shared" si="10"/>
        <v>0</v>
      </c>
      <c r="F250" s="59"/>
      <c r="G250" s="59"/>
      <c r="H250" s="59"/>
      <c r="I250" s="59"/>
      <c r="J250" s="59"/>
      <c r="K250" s="59"/>
      <c r="L250" s="59"/>
      <c r="M250" s="59"/>
      <c r="N250" s="71"/>
      <c r="O250" s="53"/>
      <c r="P250" s="59"/>
      <c r="Q250" s="72">
        <f t="shared" si="11"/>
        <v>0</v>
      </c>
      <c r="R250" s="50"/>
    </row>
    <row r="251" spans="1:18" x14ac:dyDescent="0.25">
      <c r="A251" s="50"/>
      <c r="B251" s="51"/>
      <c r="C251" s="52"/>
      <c r="D251" s="53"/>
      <c r="E251" s="72">
        <f t="shared" si="10"/>
        <v>0</v>
      </c>
      <c r="F251" s="59"/>
      <c r="G251" s="59"/>
      <c r="H251" s="59"/>
      <c r="I251" s="59"/>
      <c r="J251" s="59"/>
      <c r="K251" s="59"/>
      <c r="L251" s="59"/>
      <c r="M251" s="59"/>
      <c r="N251" s="71"/>
      <c r="O251" s="53"/>
      <c r="P251" s="59"/>
      <c r="Q251" s="72">
        <f t="shared" si="11"/>
        <v>0</v>
      </c>
      <c r="R251" s="56"/>
    </row>
    <row r="252" spans="1:18" x14ac:dyDescent="0.25">
      <c r="A252" s="50"/>
      <c r="B252" s="51"/>
      <c r="C252" s="52"/>
      <c r="D252" s="53"/>
      <c r="E252" s="72">
        <f t="shared" si="10"/>
        <v>0</v>
      </c>
      <c r="F252" s="59"/>
      <c r="G252" s="59"/>
      <c r="H252" s="59"/>
      <c r="I252" s="59"/>
      <c r="J252" s="59"/>
      <c r="K252" s="59"/>
      <c r="L252" s="59"/>
      <c r="M252" s="59"/>
      <c r="N252" s="71"/>
      <c r="O252" s="53"/>
      <c r="P252" s="59"/>
      <c r="Q252" s="72">
        <f t="shared" si="11"/>
        <v>0</v>
      </c>
      <c r="R252" s="56"/>
    </row>
    <row r="253" spans="1:18" x14ac:dyDescent="0.25">
      <c r="A253" s="50"/>
      <c r="B253" s="51"/>
      <c r="C253" s="52"/>
      <c r="D253" s="53"/>
      <c r="E253" s="72">
        <f t="shared" si="10"/>
        <v>0</v>
      </c>
      <c r="F253" s="59"/>
      <c r="G253" s="59"/>
      <c r="H253" s="59"/>
      <c r="I253" s="59"/>
      <c r="J253" s="59"/>
      <c r="K253" s="59"/>
      <c r="L253" s="59"/>
      <c r="M253" s="59"/>
      <c r="N253" s="71"/>
      <c r="O253" s="53"/>
      <c r="P253" s="59"/>
      <c r="Q253" s="72">
        <f t="shared" si="11"/>
        <v>0</v>
      </c>
      <c r="R253" s="56"/>
    </row>
    <row r="254" spans="1:18" x14ac:dyDescent="0.25">
      <c r="A254" s="50"/>
      <c r="B254" s="51"/>
      <c r="C254" s="52"/>
      <c r="D254" s="53"/>
      <c r="E254" s="72">
        <f t="shared" si="10"/>
        <v>0</v>
      </c>
      <c r="F254" s="59"/>
      <c r="G254" s="59"/>
      <c r="H254" s="59"/>
      <c r="I254" s="59"/>
      <c r="J254" s="59"/>
      <c r="K254" s="59"/>
      <c r="L254" s="59"/>
      <c r="M254" s="59"/>
      <c r="N254" s="71"/>
      <c r="O254" s="53"/>
      <c r="P254" s="59"/>
      <c r="Q254" s="72">
        <f t="shared" si="11"/>
        <v>0</v>
      </c>
      <c r="R254" s="56"/>
    </row>
    <row r="255" spans="1:18" x14ac:dyDescent="0.25">
      <c r="A255" s="50"/>
      <c r="B255" s="51"/>
      <c r="C255" s="52"/>
      <c r="D255" s="53"/>
      <c r="E255" s="72">
        <f t="shared" si="10"/>
        <v>0</v>
      </c>
      <c r="F255" s="59"/>
      <c r="G255" s="59"/>
      <c r="H255" s="59"/>
      <c r="I255" s="59"/>
      <c r="J255" s="59"/>
      <c r="K255" s="59"/>
      <c r="L255" s="59"/>
      <c r="M255" s="59"/>
      <c r="N255" s="71"/>
      <c r="O255" s="53"/>
      <c r="P255" s="59"/>
      <c r="Q255" s="72">
        <f t="shared" si="11"/>
        <v>0</v>
      </c>
      <c r="R255" s="56"/>
    </row>
    <row r="256" spans="1:18" x14ac:dyDescent="0.25">
      <c r="A256" s="50"/>
      <c r="B256" s="51"/>
      <c r="C256" s="52"/>
      <c r="D256" s="53"/>
      <c r="E256" s="72">
        <f t="shared" si="10"/>
        <v>0</v>
      </c>
      <c r="F256" s="59"/>
      <c r="G256" s="59"/>
      <c r="H256" s="59"/>
      <c r="I256" s="59"/>
      <c r="J256" s="59"/>
      <c r="K256" s="59"/>
      <c r="L256" s="59"/>
      <c r="M256" s="59"/>
      <c r="N256" s="71"/>
      <c r="O256" s="53"/>
      <c r="P256" s="59"/>
      <c r="Q256" s="72">
        <f t="shared" si="11"/>
        <v>0</v>
      </c>
      <c r="R256" s="56"/>
    </row>
    <row r="257" spans="1:18" x14ac:dyDescent="0.25">
      <c r="A257" s="50"/>
      <c r="B257" s="51"/>
      <c r="C257" s="52"/>
      <c r="D257" s="53"/>
      <c r="E257" s="72">
        <f t="shared" si="10"/>
        <v>0</v>
      </c>
      <c r="F257" s="59"/>
      <c r="G257" s="59"/>
      <c r="H257" s="59"/>
      <c r="I257" s="59"/>
      <c r="J257" s="59"/>
      <c r="K257" s="59"/>
      <c r="L257" s="59"/>
      <c r="M257" s="59"/>
      <c r="N257" s="71"/>
      <c r="O257" s="53"/>
      <c r="P257" s="59"/>
      <c r="Q257" s="72">
        <f t="shared" si="11"/>
        <v>0</v>
      </c>
      <c r="R257" s="56"/>
    </row>
    <row r="258" spans="1:18" x14ac:dyDescent="0.25">
      <c r="A258" s="50"/>
      <c r="B258" s="51"/>
      <c r="C258" s="52"/>
      <c r="D258" s="53"/>
      <c r="E258" s="72">
        <f t="shared" si="10"/>
        <v>0</v>
      </c>
      <c r="F258" s="59"/>
      <c r="G258" s="59"/>
      <c r="H258" s="59"/>
      <c r="I258" s="59"/>
      <c r="J258" s="59"/>
      <c r="K258" s="59"/>
      <c r="L258" s="59"/>
      <c r="M258" s="59"/>
      <c r="N258" s="71"/>
      <c r="O258" s="53"/>
      <c r="P258" s="59"/>
      <c r="Q258" s="72">
        <f t="shared" si="11"/>
        <v>0</v>
      </c>
      <c r="R258" s="56"/>
    </row>
    <row r="259" spans="1:18" x14ac:dyDescent="0.25">
      <c r="A259" s="50"/>
      <c r="B259" s="51"/>
      <c r="C259" s="52"/>
      <c r="D259" s="53"/>
      <c r="E259" s="72">
        <f t="shared" si="10"/>
        <v>0</v>
      </c>
      <c r="F259" s="59"/>
      <c r="G259" s="59"/>
      <c r="H259" s="59"/>
      <c r="I259" s="59"/>
      <c r="J259" s="59"/>
      <c r="K259" s="59"/>
      <c r="L259" s="59"/>
      <c r="M259" s="59"/>
      <c r="N259" s="71"/>
      <c r="O259" s="53"/>
      <c r="P259" s="59"/>
      <c r="Q259" s="72">
        <f t="shared" si="11"/>
        <v>0</v>
      </c>
      <c r="R259" s="56"/>
    </row>
    <row r="260" spans="1:18" x14ac:dyDescent="0.25">
      <c r="A260" s="50"/>
      <c r="B260" s="51"/>
      <c r="C260" s="52"/>
      <c r="D260" s="53"/>
      <c r="E260" s="72">
        <f t="shared" si="10"/>
        <v>0</v>
      </c>
      <c r="F260" s="59"/>
      <c r="G260" s="59"/>
      <c r="H260" s="59"/>
      <c r="I260" s="59"/>
      <c r="J260" s="59"/>
      <c r="K260" s="59"/>
      <c r="L260" s="59"/>
      <c r="M260" s="59"/>
      <c r="N260" s="71"/>
      <c r="O260" s="53"/>
      <c r="P260" s="59"/>
      <c r="Q260" s="72">
        <f t="shared" si="11"/>
        <v>0</v>
      </c>
      <c r="R260" s="56"/>
    </row>
    <row r="261" spans="1:18" x14ac:dyDescent="0.25">
      <c r="A261" s="56"/>
      <c r="B261" s="51"/>
      <c r="C261" s="52"/>
      <c r="D261" s="53"/>
      <c r="E261" s="72">
        <f t="shared" si="10"/>
        <v>0</v>
      </c>
      <c r="F261" s="59"/>
      <c r="G261" s="59"/>
      <c r="H261" s="59"/>
      <c r="I261" s="59"/>
      <c r="J261" s="59"/>
      <c r="K261" s="59"/>
      <c r="L261" s="59"/>
      <c r="M261" s="59"/>
      <c r="N261" s="71"/>
      <c r="O261" s="53"/>
      <c r="P261" s="59"/>
      <c r="Q261" s="72">
        <f t="shared" si="11"/>
        <v>0</v>
      </c>
      <c r="R261" s="56"/>
    </row>
    <row r="262" spans="1:18" x14ac:dyDescent="0.25">
      <c r="A262" s="56"/>
      <c r="B262" s="51"/>
      <c r="C262" s="52"/>
      <c r="D262" s="53"/>
      <c r="E262" s="72">
        <f t="shared" si="10"/>
        <v>0</v>
      </c>
      <c r="F262" s="59"/>
      <c r="G262" s="59"/>
      <c r="H262" s="59"/>
      <c r="I262" s="59"/>
      <c r="J262" s="59"/>
      <c r="K262" s="59"/>
      <c r="L262" s="59"/>
      <c r="M262" s="59"/>
      <c r="N262" s="71"/>
      <c r="O262" s="53"/>
      <c r="P262" s="59"/>
      <c r="Q262" s="72">
        <f t="shared" si="11"/>
        <v>0</v>
      </c>
      <c r="R262" s="56"/>
    </row>
    <row r="263" spans="1:18" x14ac:dyDescent="0.25">
      <c r="A263" s="56"/>
      <c r="B263" s="51"/>
      <c r="C263" s="52"/>
      <c r="D263" s="53"/>
      <c r="E263" s="72">
        <f t="shared" si="10"/>
        <v>0</v>
      </c>
      <c r="F263" s="59"/>
      <c r="G263" s="59"/>
      <c r="H263" s="59"/>
      <c r="I263" s="59"/>
      <c r="J263" s="59"/>
      <c r="K263" s="59"/>
      <c r="L263" s="59"/>
      <c r="M263" s="59"/>
      <c r="N263" s="71"/>
      <c r="O263" s="53"/>
      <c r="P263" s="59"/>
      <c r="Q263" s="72">
        <f t="shared" si="11"/>
        <v>0</v>
      </c>
      <c r="R263" s="56"/>
    </row>
    <row r="264" spans="1:18" x14ac:dyDescent="0.25">
      <c r="A264" s="56"/>
      <c r="B264" s="51"/>
      <c r="C264" s="52"/>
      <c r="D264" s="53"/>
      <c r="F264" s="59"/>
      <c r="G264" s="59"/>
      <c r="H264" s="59"/>
      <c r="I264" s="59"/>
      <c r="J264" s="59"/>
      <c r="K264" s="59"/>
      <c r="L264" s="59"/>
      <c r="M264" s="59"/>
      <c r="N264" s="71"/>
      <c r="O264" s="53"/>
      <c r="P264" s="59"/>
    </row>
    <row r="265" spans="1:18" x14ac:dyDescent="0.25">
      <c r="A265" s="54"/>
      <c r="B265" s="51"/>
      <c r="C265" s="52"/>
      <c r="D265" s="53"/>
      <c r="F265" s="59"/>
      <c r="G265" s="59"/>
      <c r="H265" s="59"/>
      <c r="I265" s="59"/>
      <c r="J265" s="59"/>
      <c r="K265" s="59"/>
      <c r="L265" s="59"/>
      <c r="M265" s="59"/>
      <c r="N265" s="71"/>
      <c r="O265" s="53"/>
      <c r="P265" s="59"/>
    </row>
    <row r="266" spans="1:18" x14ac:dyDescent="0.25">
      <c r="A266" s="54"/>
      <c r="B266" s="51"/>
      <c r="C266" s="52"/>
      <c r="D266" s="53"/>
      <c r="F266" s="59"/>
      <c r="G266" s="59"/>
      <c r="H266" s="59"/>
      <c r="I266" s="59"/>
      <c r="J266" s="59"/>
      <c r="K266" s="59"/>
      <c r="L266" s="59"/>
      <c r="M266" s="59"/>
      <c r="N266" s="71"/>
      <c r="O266" s="53"/>
      <c r="P266" s="59"/>
    </row>
    <row r="267" spans="1:18" x14ac:dyDescent="0.25">
      <c r="A267" s="54"/>
      <c r="B267" s="51"/>
      <c r="C267" s="52"/>
      <c r="D267" s="53"/>
      <c r="F267" s="59"/>
      <c r="G267" s="59"/>
      <c r="H267" s="59"/>
      <c r="I267" s="59"/>
      <c r="J267" s="59"/>
      <c r="K267" s="59"/>
      <c r="L267" s="59"/>
      <c r="M267" s="59"/>
      <c r="N267" s="71"/>
      <c r="O267" s="53"/>
      <c r="P267" s="59"/>
    </row>
    <row r="268" spans="1:18" x14ac:dyDescent="0.25">
      <c r="A268" s="54"/>
      <c r="B268" s="51"/>
      <c r="C268" s="52"/>
      <c r="D268" s="53"/>
      <c r="F268" s="59"/>
      <c r="G268" s="59"/>
      <c r="H268" s="59"/>
      <c r="I268" s="59"/>
      <c r="J268" s="59"/>
      <c r="K268" s="59"/>
      <c r="L268" s="59"/>
      <c r="M268" s="59"/>
      <c r="N268" s="71"/>
      <c r="O268" s="53"/>
      <c r="P268" s="59"/>
    </row>
    <row r="269" spans="1:18" x14ac:dyDescent="0.25">
      <c r="A269" s="54"/>
      <c r="B269" s="51"/>
      <c r="C269" s="52"/>
      <c r="D269" s="53"/>
      <c r="F269" s="59"/>
      <c r="G269" s="59"/>
      <c r="H269" s="59"/>
      <c r="I269" s="59"/>
      <c r="J269" s="59"/>
      <c r="K269" s="59"/>
      <c r="L269" s="59"/>
      <c r="M269" s="59"/>
      <c r="N269" s="71"/>
      <c r="O269" s="53"/>
      <c r="P269" s="59"/>
    </row>
    <row r="270" spans="1:18" x14ac:dyDescent="0.25">
      <c r="A270" s="54"/>
      <c r="B270" s="51"/>
      <c r="C270" s="52"/>
      <c r="D270" s="53"/>
      <c r="F270" s="59"/>
      <c r="G270" s="59"/>
      <c r="H270" s="59"/>
      <c r="I270" s="59"/>
      <c r="J270" s="59"/>
      <c r="K270" s="59"/>
      <c r="L270" s="59"/>
      <c r="M270" s="59"/>
      <c r="N270" s="71"/>
      <c r="O270" s="53"/>
      <c r="P270" s="59"/>
    </row>
    <row r="271" spans="1:18" x14ac:dyDescent="0.25">
      <c r="A271" s="54"/>
      <c r="B271" s="51"/>
      <c r="C271" s="52"/>
      <c r="D271" s="53"/>
      <c r="F271" s="53"/>
      <c r="G271" s="53"/>
      <c r="H271" s="53"/>
      <c r="I271" s="59"/>
      <c r="J271" s="59"/>
      <c r="K271" s="59"/>
      <c r="L271" s="59"/>
      <c r="M271" s="59"/>
      <c r="N271" s="71"/>
      <c r="O271" s="53"/>
      <c r="P271" s="59"/>
    </row>
    <row r="272" spans="1:18" x14ac:dyDescent="0.25">
      <c r="A272" s="54"/>
      <c r="B272" s="51"/>
      <c r="C272" s="52"/>
      <c r="D272" s="53"/>
    </row>
    <row r="273" spans="1:4" x14ac:dyDescent="0.25">
      <c r="A273" s="54"/>
      <c r="B273" s="51"/>
      <c r="C273" s="52"/>
      <c r="D273" s="53"/>
    </row>
    <row r="274" spans="1:4" x14ac:dyDescent="0.25">
      <c r="A274" s="54"/>
      <c r="B274" s="51"/>
      <c r="C274" s="52"/>
      <c r="D274" s="53"/>
    </row>
    <row r="275" spans="1:4" x14ac:dyDescent="0.25">
      <c r="A275" s="54"/>
      <c r="B275" s="51"/>
      <c r="C275" s="52"/>
      <c r="D275" s="53"/>
    </row>
    <row r="276" spans="1:4" x14ac:dyDescent="0.25">
      <c r="A276" s="54"/>
      <c r="B276" s="51"/>
      <c r="C276" s="52"/>
      <c r="D276" s="53"/>
    </row>
    <row r="277" spans="1:4" x14ac:dyDescent="0.25">
      <c r="A277" s="54"/>
      <c r="B277" s="51"/>
      <c r="C277" s="52"/>
      <c r="D277" s="53"/>
    </row>
    <row r="278" spans="1:4" x14ac:dyDescent="0.25">
      <c r="A278" s="54"/>
      <c r="B278" s="51"/>
      <c r="C278" s="52"/>
      <c r="D278" s="53"/>
    </row>
    <row r="279" spans="1:4" x14ac:dyDescent="0.25">
      <c r="A279" s="54"/>
      <c r="B279" s="51"/>
      <c r="C279" s="52"/>
      <c r="D279" s="53"/>
    </row>
    <row r="280" spans="1:4" x14ac:dyDescent="0.25">
      <c r="A280" s="54"/>
      <c r="B280" s="51"/>
      <c r="C280" s="52"/>
      <c r="D280" s="53"/>
    </row>
    <row r="281" spans="1:4" x14ac:dyDescent="0.25">
      <c r="A281" s="54"/>
      <c r="B281" s="51"/>
      <c r="C281" s="52"/>
      <c r="D281" s="53"/>
    </row>
    <row r="282" spans="1:4" x14ac:dyDescent="0.25">
      <c r="A282" s="54"/>
      <c r="B282" s="51"/>
      <c r="C282" s="52"/>
      <c r="D282" s="53"/>
    </row>
    <row r="283" spans="1:4" x14ac:dyDescent="0.25">
      <c r="A283" s="54"/>
      <c r="B283" s="51"/>
      <c r="C283" s="52"/>
      <c r="D283" s="53"/>
    </row>
    <row r="284" spans="1:4" x14ac:dyDescent="0.25">
      <c r="A284" s="54"/>
      <c r="B284" s="51"/>
      <c r="C284" s="52"/>
      <c r="D284" s="53"/>
    </row>
    <row r="285" spans="1:4" x14ac:dyDescent="0.25">
      <c r="A285" s="54"/>
      <c r="B285" s="51"/>
      <c r="C285" s="52"/>
      <c r="D285" s="53"/>
    </row>
    <row r="286" spans="1:4" x14ac:dyDescent="0.25">
      <c r="A286" s="54"/>
      <c r="B286" s="51"/>
      <c r="C286" s="52"/>
      <c r="D286" s="53"/>
    </row>
    <row r="287" spans="1:4" x14ac:dyDescent="0.25">
      <c r="A287" s="54"/>
      <c r="B287" s="51"/>
      <c r="C287" s="52"/>
      <c r="D287" s="53"/>
    </row>
    <row r="288" spans="1:4" x14ac:dyDescent="0.25">
      <c r="A288" s="54"/>
    </row>
  </sheetData>
  <mergeCells count="2">
    <mergeCell ref="A1:E1"/>
    <mergeCell ref="I1:N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38"/>
  <sheetViews>
    <sheetView topLeftCell="K1" workbookViewId="0">
      <selection activeCell="R44" sqref="R44"/>
    </sheetView>
  </sheetViews>
  <sheetFormatPr defaultRowHeight="15" x14ac:dyDescent="0.25"/>
  <cols>
    <col min="1" max="1" width="11.140625" customWidth="1"/>
  </cols>
  <sheetData>
    <row r="1" spans="1:30" x14ac:dyDescent="0.25">
      <c r="A1" s="107" t="s">
        <v>132</v>
      </c>
      <c r="B1" s="108"/>
      <c r="C1" s="108"/>
      <c r="D1" s="108"/>
      <c r="E1" s="108"/>
      <c r="F1" s="147" t="s">
        <v>170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110"/>
      <c r="AD1" s="110"/>
    </row>
    <row r="2" spans="1:30" x14ac:dyDescent="0.25">
      <c r="A2" s="108"/>
      <c r="B2" s="108"/>
      <c r="C2" s="108"/>
      <c r="D2" s="108"/>
      <c r="E2" s="148" t="s">
        <v>133</v>
      </c>
      <c r="F2" s="148"/>
      <c r="G2" s="108"/>
      <c r="H2" s="108"/>
      <c r="I2" s="108"/>
      <c r="J2" s="108"/>
      <c r="K2" s="108"/>
      <c r="L2" s="108"/>
      <c r="M2" s="148" t="s">
        <v>67</v>
      </c>
      <c r="N2" s="148"/>
      <c r="O2" s="108"/>
      <c r="P2" s="148" t="s">
        <v>40</v>
      </c>
      <c r="Q2" s="148"/>
      <c r="R2" s="108"/>
      <c r="S2" s="148" t="s">
        <v>65</v>
      </c>
      <c r="T2" s="148"/>
      <c r="U2" s="108"/>
      <c r="V2" s="108"/>
      <c r="W2" s="108"/>
      <c r="X2" s="108"/>
      <c r="Y2" s="108"/>
      <c r="Z2" s="108"/>
      <c r="AA2" s="108"/>
      <c r="AB2" s="111"/>
      <c r="AC2" s="108"/>
      <c r="AD2" s="108"/>
    </row>
    <row r="3" spans="1:30" ht="24" x14ac:dyDescent="0.25">
      <c r="A3" s="112" t="s">
        <v>119</v>
      </c>
      <c r="B3" s="112" t="s">
        <v>134</v>
      </c>
      <c r="C3" s="112" t="s">
        <v>135</v>
      </c>
      <c r="D3" s="112" t="s">
        <v>136</v>
      </c>
      <c r="E3" s="112" t="s">
        <v>137</v>
      </c>
      <c r="F3" s="112" t="s">
        <v>138</v>
      </c>
      <c r="G3" s="112" t="s">
        <v>60</v>
      </c>
      <c r="H3" s="112" t="s">
        <v>139</v>
      </c>
      <c r="I3" s="112" t="s">
        <v>140</v>
      </c>
      <c r="J3" s="112" t="s">
        <v>62</v>
      </c>
      <c r="K3" s="112" t="s">
        <v>63</v>
      </c>
      <c r="L3" s="112" t="s">
        <v>141</v>
      </c>
      <c r="M3" s="112" t="s">
        <v>142</v>
      </c>
      <c r="N3" s="112" t="s">
        <v>69</v>
      </c>
      <c r="O3" s="112" t="s">
        <v>143</v>
      </c>
      <c r="P3" s="112" t="s">
        <v>144</v>
      </c>
      <c r="Q3" s="112" t="s">
        <v>145</v>
      </c>
      <c r="R3" s="112" t="s">
        <v>146</v>
      </c>
      <c r="S3" s="112" t="s">
        <v>147</v>
      </c>
      <c r="T3" s="112" t="s">
        <v>148</v>
      </c>
      <c r="U3" s="112" t="s">
        <v>149</v>
      </c>
      <c r="V3" s="112" t="s">
        <v>45</v>
      </c>
      <c r="W3" s="112" t="s">
        <v>150</v>
      </c>
      <c r="X3" s="112" t="s">
        <v>71</v>
      </c>
      <c r="Y3" s="112" t="s">
        <v>151</v>
      </c>
      <c r="Z3" s="112" t="s">
        <v>152</v>
      </c>
      <c r="AA3" s="112" t="s">
        <v>153</v>
      </c>
      <c r="AB3" s="112" t="s">
        <v>58</v>
      </c>
      <c r="AC3" s="112" t="s">
        <v>219</v>
      </c>
      <c r="AD3" s="112" t="s">
        <v>220</v>
      </c>
    </row>
    <row r="4" spans="1:30" x14ac:dyDescent="0.25">
      <c r="A4" s="106"/>
      <c r="D4" s="72">
        <v>4663.88</v>
      </c>
      <c r="E4" s="72">
        <v>2079</v>
      </c>
      <c r="F4" s="72">
        <v>176.73</v>
      </c>
      <c r="G4" s="72">
        <f t="shared" ref="G4:AA4" si="0">SUM(G5:G206)</f>
        <v>0</v>
      </c>
      <c r="H4" s="72">
        <f t="shared" si="0"/>
        <v>159.55000000000001</v>
      </c>
      <c r="I4" s="72">
        <f t="shared" si="0"/>
        <v>0</v>
      </c>
      <c r="J4" s="72">
        <f t="shared" si="0"/>
        <v>0</v>
      </c>
      <c r="K4" s="72">
        <v>229.4</v>
      </c>
      <c r="L4" s="72">
        <f t="shared" si="0"/>
        <v>0</v>
      </c>
      <c r="M4" s="72">
        <f t="shared" si="0"/>
        <v>36.42</v>
      </c>
      <c r="N4" s="72">
        <v>809.88</v>
      </c>
      <c r="O4" s="72">
        <v>478.08</v>
      </c>
      <c r="P4" s="72">
        <v>282.79000000000002</v>
      </c>
      <c r="Q4" s="72">
        <f t="shared" si="0"/>
        <v>0</v>
      </c>
      <c r="R4" s="72">
        <v>0</v>
      </c>
      <c r="S4" s="72">
        <f t="shared" si="0"/>
        <v>202.2</v>
      </c>
      <c r="T4" s="72">
        <f t="shared" si="0"/>
        <v>3403.1</v>
      </c>
      <c r="U4" s="72">
        <v>235.36</v>
      </c>
      <c r="V4" s="72">
        <f t="shared" si="0"/>
        <v>988.44</v>
      </c>
      <c r="W4" s="72">
        <v>35.44</v>
      </c>
      <c r="X4" s="72">
        <f t="shared" si="0"/>
        <v>68.180000000000007</v>
      </c>
      <c r="Y4" s="72">
        <f t="shared" si="0"/>
        <v>0</v>
      </c>
      <c r="Z4" s="72">
        <f t="shared" si="0"/>
        <v>0</v>
      </c>
      <c r="AA4" s="72">
        <f t="shared" si="0"/>
        <v>0</v>
      </c>
      <c r="AB4" s="72">
        <v>124.44</v>
      </c>
      <c r="AD4" s="72">
        <f>SUM(AD5:AD206)</f>
        <v>0</v>
      </c>
    </row>
    <row r="7" spans="1:30" x14ac:dyDescent="0.25">
      <c r="A7" s="113">
        <v>44440</v>
      </c>
      <c r="B7" t="s">
        <v>248</v>
      </c>
      <c r="D7">
        <v>271.07</v>
      </c>
      <c r="F7">
        <v>24.64</v>
      </c>
      <c r="P7">
        <v>246.43</v>
      </c>
    </row>
    <row r="8" spans="1:30" x14ac:dyDescent="0.25">
      <c r="B8" t="s">
        <v>249</v>
      </c>
      <c r="D8">
        <v>98.4</v>
      </c>
      <c r="F8">
        <v>8.9499999999999993</v>
      </c>
      <c r="R8">
        <v>89.45</v>
      </c>
    </row>
    <row r="9" spans="1:30" x14ac:dyDescent="0.25">
      <c r="A9" s="113">
        <v>44441</v>
      </c>
      <c r="B9" t="s">
        <v>63</v>
      </c>
      <c r="D9">
        <v>101.32</v>
      </c>
      <c r="F9">
        <v>9.2100000000000009</v>
      </c>
      <c r="K9">
        <v>92.11</v>
      </c>
    </row>
    <row r="10" spans="1:30" x14ac:dyDescent="0.25">
      <c r="B10" t="s">
        <v>63</v>
      </c>
      <c r="D10">
        <v>151.01</v>
      </c>
      <c r="F10">
        <v>13.73</v>
      </c>
      <c r="K10">
        <v>137.28</v>
      </c>
    </row>
    <row r="11" spans="1:30" x14ac:dyDescent="0.25">
      <c r="A11" s="113">
        <v>44445</v>
      </c>
      <c r="B11" t="s">
        <v>250</v>
      </c>
      <c r="D11">
        <v>189.68</v>
      </c>
      <c r="F11">
        <v>17.239999999999998</v>
      </c>
      <c r="AB11">
        <v>172.48</v>
      </c>
    </row>
    <row r="12" spans="1:30" x14ac:dyDescent="0.25">
      <c r="A12" t="s">
        <v>251</v>
      </c>
      <c r="B12" t="s">
        <v>252</v>
      </c>
      <c r="D12">
        <v>84.08</v>
      </c>
      <c r="F12">
        <v>7.64</v>
      </c>
      <c r="O12">
        <v>76.44</v>
      </c>
    </row>
    <row r="13" spans="1:30" x14ac:dyDescent="0.25">
      <c r="A13" s="113">
        <v>44448</v>
      </c>
      <c r="B13" t="s">
        <v>253</v>
      </c>
      <c r="D13">
        <v>20.03</v>
      </c>
      <c r="F13">
        <v>1.82</v>
      </c>
      <c r="M13">
        <v>18.21</v>
      </c>
    </row>
    <row r="14" spans="1:30" x14ac:dyDescent="0.25">
      <c r="A14" s="113">
        <v>44449</v>
      </c>
      <c r="B14" t="s">
        <v>254</v>
      </c>
      <c r="D14">
        <v>1871.7</v>
      </c>
      <c r="F14">
        <v>170.15</v>
      </c>
      <c r="T14">
        <v>1701.55</v>
      </c>
    </row>
    <row r="15" spans="1:30" x14ac:dyDescent="0.25">
      <c r="A15" s="113">
        <v>44453</v>
      </c>
      <c r="B15" t="s">
        <v>255</v>
      </c>
      <c r="D15">
        <v>111.21</v>
      </c>
      <c r="F15">
        <v>10.11</v>
      </c>
      <c r="S15">
        <v>101.1</v>
      </c>
    </row>
    <row r="16" spans="1:30" x14ac:dyDescent="0.25">
      <c r="A16" t="s">
        <v>251</v>
      </c>
      <c r="B16" t="s">
        <v>256</v>
      </c>
      <c r="D16">
        <v>24.9</v>
      </c>
      <c r="F16">
        <v>2.62</v>
      </c>
      <c r="AB16">
        <v>22.28</v>
      </c>
    </row>
    <row r="17" spans="1:30" x14ac:dyDescent="0.25">
      <c r="A17" t="s">
        <v>251</v>
      </c>
      <c r="B17" t="s">
        <v>257</v>
      </c>
      <c r="D17">
        <v>50.14</v>
      </c>
      <c r="F17">
        <v>4.51</v>
      </c>
      <c r="O17">
        <v>45.58</v>
      </c>
    </row>
    <row r="18" spans="1:30" x14ac:dyDescent="0.25">
      <c r="A18" s="113">
        <v>44457</v>
      </c>
      <c r="B18" t="s">
        <v>258</v>
      </c>
      <c r="D18">
        <v>268.81</v>
      </c>
      <c r="F18">
        <v>24.44</v>
      </c>
      <c r="V18">
        <v>244.37</v>
      </c>
    </row>
    <row r="19" spans="1:30" x14ac:dyDescent="0.25">
      <c r="A19" t="s">
        <v>251</v>
      </c>
      <c r="B19" t="s">
        <v>259</v>
      </c>
      <c r="D19">
        <v>274.83999999999997</v>
      </c>
      <c r="F19">
        <v>24.99</v>
      </c>
      <c r="V19">
        <v>249.85</v>
      </c>
    </row>
    <row r="20" spans="1:30" x14ac:dyDescent="0.25">
      <c r="A20" s="113">
        <v>44458</v>
      </c>
      <c r="B20" t="s">
        <v>252</v>
      </c>
      <c r="D20">
        <v>94.41</v>
      </c>
      <c r="F20">
        <v>8.1300000000000008</v>
      </c>
      <c r="O20">
        <v>86.28</v>
      </c>
    </row>
    <row r="21" spans="1:30" x14ac:dyDescent="0.25">
      <c r="A21" s="113">
        <v>44459</v>
      </c>
      <c r="B21" t="s">
        <v>260</v>
      </c>
      <c r="D21">
        <v>17.510000000000002</v>
      </c>
      <c r="F21">
        <v>1.59</v>
      </c>
      <c r="R21">
        <v>15.92</v>
      </c>
    </row>
    <row r="22" spans="1:30" x14ac:dyDescent="0.25">
      <c r="A22" s="113">
        <v>44460</v>
      </c>
      <c r="B22" t="s">
        <v>261</v>
      </c>
      <c r="D22">
        <v>52.5</v>
      </c>
      <c r="F22">
        <v>4.7699999999999996</v>
      </c>
      <c r="H22">
        <v>47.73</v>
      </c>
    </row>
    <row r="23" spans="1:30" x14ac:dyDescent="0.25">
      <c r="A23" s="113">
        <v>44465</v>
      </c>
      <c r="B23" t="s">
        <v>262</v>
      </c>
      <c r="D23">
        <v>109.99</v>
      </c>
      <c r="F23">
        <v>9.99</v>
      </c>
      <c r="R23">
        <v>100</v>
      </c>
    </row>
    <row r="24" spans="1:30" x14ac:dyDescent="0.25">
      <c r="A24" s="113">
        <v>44469</v>
      </c>
      <c r="B24" t="s">
        <v>263</v>
      </c>
      <c r="D24">
        <v>80.17</v>
      </c>
      <c r="F24">
        <v>7.29</v>
      </c>
      <c r="P24">
        <v>72.88</v>
      </c>
      <c r="AB24">
        <f>SUM(AB11:AB23)</f>
        <v>194.76</v>
      </c>
    </row>
    <row r="25" spans="1:30" x14ac:dyDescent="0.25">
      <c r="D25">
        <f>SUM(D7:D24)</f>
        <v>3871.77</v>
      </c>
      <c r="F25">
        <v>351.82</v>
      </c>
      <c r="G25" t="s">
        <v>251</v>
      </c>
      <c r="H25">
        <v>47.73</v>
      </c>
      <c r="I25" t="s">
        <v>251</v>
      </c>
      <c r="J25" t="s">
        <v>251</v>
      </c>
      <c r="K25">
        <v>229.39</v>
      </c>
      <c r="L25" t="s">
        <v>251</v>
      </c>
      <c r="M25">
        <v>18.21</v>
      </c>
      <c r="N25" t="s">
        <v>251</v>
      </c>
      <c r="O25">
        <v>208.3</v>
      </c>
      <c r="P25">
        <v>319.31</v>
      </c>
      <c r="Q25" t="s">
        <v>251</v>
      </c>
      <c r="R25">
        <v>205.37</v>
      </c>
      <c r="S25">
        <v>101.1</v>
      </c>
      <c r="T25">
        <v>1701.55</v>
      </c>
      <c r="U25" t="s">
        <v>251</v>
      </c>
      <c r="V25">
        <v>494.22</v>
      </c>
      <c r="W25" t="s">
        <v>251</v>
      </c>
      <c r="X25" t="s">
        <v>251</v>
      </c>
      <c r="Y25" t="s">
        <v>251</v>
      </c>
      <c r="Z25" t="s">
        <v>251</v>
      </c>
      <c r="AA25" t="s">
        <v>251</v>
      </c>
      <c r="AB25">
        <v>194.76</v>
      </c>
      <c r="AC25" t="s">
        <v>251</v>
      </c>
      <c r="AD25" t="s">
        <v>251</v>
      </c>
    </row>
    <row r="26" spans="1:30" x14ac:dyDescent="0.25">
      <c r="F26" t="s">
        <v>251</v>
      </c>
      <c r="H26" t="s">
        <v>251</v>
      </c>
      <c r="J26" t="s">
        <v>251</v>
      </c>
      <c r="K26" t="s">
        <v>251</v>
      </c>
      <c r="M26" t="s">
        <v>251</v>
      </c>
      <c r="O26" t="s">
        <v>251</v>
      </c>
      <c r="P26" t="s">
        <v>251</v>
      </c>
      <c r="R26" t="s">
        <v>251</v>
      </c>
      <c r="S26" t="s">
        <v>251</v>
      </c>
      <c r="T26" t="s">
        <v>251</v>
      </c>
      <c r="V26" t="s">
        <v>251</v>
      </c>
      <c r="AB26" t="s">
        <v>251</v>
      </c>
    </row>
    <row r="28" spans="1:30" ht="24" x14ac:dyDescent="0.25">
      <c r="A28" s="112" t="s">
        <v>119</v>
      </c>
      <c r="B28" s="112" t="s">
        <v>134</v>
      </c>
      <c r="C28" s="112" t="s">
        <v>135</v>
      </c>
      <c r="D28" s="112" t="s">
        <v>136</v>
      </c>
      <c r="E28" s="112" t="s">
        <v>137</v>
      </c>
      <c r="F28" s="112" t="s">
        <v>138</v>
      </c>
      <c r="G28" s="112" t="s">
        <v>60</v>
      </c>
      <c r="H28" s="112" t="s">
        <v>139</v>
      </c>
      <c r="I28" s="112" t="s">
        <v>140</v>
      </c>
      <c r="J28" s="112" t="s">
        <v>62</v>
      </c>
      <c r="K28" s="112" t="s">
        <v>63</v>
      </c>
      <c r="L28" s="112" t="s">
        <v>141</v>
      </c>
      <c r="M28" s="112" t="s">
        <v>142</v>
      </c>
      <c r="N28" s="112" t="s">
        <v>69</v>
      </c>
      <c r="O28" s="112" t="s">
        <v>143</v>
      </c>
      <c r="P28" s="112" t="s">
        <v>144</v>
      </c>
      <c r="Q28" s="112" t="s">
        <v>145</v>
      </c>
      <c r="R28" s="112" t="s">
        <v>146</v>
      </c>
      <c r="S28" s="112" t="s">
        <v>147</v>
      </c>
      <c r="T28" s="112" t="s">
        <v>148</v>
      </c>
      <c r="U28" s="112" t="s">
        <v>149</v>
      </c>
      <c r="V28" s="112" t="s">
        <v>45</v>
      </c>
      <c r="W28" s="112" t="s">
        <v>150</v>
      </c>
      <c r="X28" s="112" t="s">
        <v>71</v>
      </c>
      <c r="Y28" s="112" t="s">
        <v>151</v>
      </c>
      <c r="Z28" s="112" t="s">
        <v>152</v>
      </c>
      <c r="AA28" s="112" t="s">
        <v>153</v>
      </c>
      <c r="AB28" s="112" t="s">
        <v>58</v>
      </c>
      <c r="AC28" s="112" t="s">
        <v>219</v>
      </c>
      <c r="AD28" s="112" t="s">
        <v>220</v>
      </c>
    </row>
    <row r="30" spans="1:30" x14ac:dyDescent="0.25">
      <c r="A30" s="113">
        <v>44470</v>
      </c>
      <c r="B30" t="s">
        <v>284</v>
      </c>
      <c r="C30" t="s">
        <v>285</v>
      </c>
      <c r="D30">
        <v>271.07</v>
      </c>
      <c r="E30" t="s">
        <v>251</v>
      </c>
      <c r="F30">
        <v>24.64</v>
      </c>
      <c r="P30">
        <v>246.43</v>
      </c>
    </row>
    <row r="31" spans="1:30" x14ac:dyDescent="0.25">
      <c r="B31" t="s">
        <v>249</v>
      </c>
      <c r="C31" t="s">
        <v>285</v>
      </c>
      <c r="D31">
        <v>109.07</v>
      </c>
      <c r="F31">
        <v>9.92</v>
      </c>
      <c r="R31">
        <v>9.92</v>
      </c>
    </row>
    <row r="32" spans="1:30" x14ac:dyDescent="0.25">
      <c r="B32" t="s">
        <v>286</v>
      </c>
      <c r="C32" t="s">
        <v>285</v>
      </c>
      <c r="D32">
        <v>101.32</v>
      </c>
      <c r="F32">
        <v>9.2100000000000009</v>
      </c>
      <c r="K32">
        <v>92.11</v>
      </c>
    </row>
    <row r="33" spans="1:28" x14ac:dyDescent="0.25">
      <c r="B33" t="s">
        <v>286</v>
      </c>
      <c r="C33" t="s">
        <v>285</v>
      </c>
      <c r="D33">
        <v>151.01</v>
      </c>
      <c r="F33">
        <v>13.73</v>
      </c>
      <c r="K33">
        <v>137.28</v>
      </c>
    </row>
    <row r="34" spans="1:28" x14ac:dyDescent="0.25">
      <c r="A34" s="113">
        <v>44481</v>
      </c>
      <c r="B34" t="s">
        <v>287</v>
      </c>
      <c r="C34" t="s">
        <v>285</v>
      </c>
      <c r="D34">
        <v>32.97</v>
      </c>
      <c r="F34">
        <v>3</v>
      </c>
      <c r="AB34">
        <v>29.97</v>
      </c>
    </row>
    <row r="35" spans="1:28" x14ac:dyDescent="0.25">
      <c r="B35" t="s">
        <v>260</v>
      </c>
      <c r="C35" t="s">
        <v>288</v>
      </c>
      <c r="D35">
        <v>17.510000000000002</v>
      </c>
      <c r="F35">
        <v>1.59</v>
      </c>
      <c r="R35">
        <v>15.92</v>
      </c>
    </row>
    <row r="36" spans="1:28" x14ac:dyDescent="0.25">
      <c r="B36" t="s">
        <v>289</v>
      </c>
      <c r="C36" t="s">
        <v>288</v>
      </c>
      <c r="D36">
        <v>70.5</v>
      </c>
      <c r="F36">
        <v>6.41</v>
      </c>
      <c r="H36">
        <v>64.09</v>
      </c>
    </row>
    <row r="37" spans="1:28" x14ac:dyDescent="0.25">
      <c r="B37" t="s">
        <v>257</v>
      </c>
      <c r="D37">
        <v>1675</v>
      </c>
      <c r="F37">
        <v>152.27000000000001</v>
      </c>
      <c r="N37">
        <v>1522.73</v>
      </c>
    </row>
    <row r="38" spans="1:28" x14ac:dyDescent="0.25">
      <c r="B38" t="s">
        <v>290</v>
      </c>
      <c r="D38">
        <v>75</v>
      </c>
      <c r="F38">
        <v>6.82</v>
      </c>
      <c r="X38">
        <v>68.180000000000007</v>
      </c>
    </row>
  </sheetData>
  <mergeCells count="5">
    <mergeCell ref="F1:Q1"/>
    <mergeCell ref="E2:F2"/>
    <mergeCell ref="M2:N2"/>
    <mergeCell ref="P2:Q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Report</vt:lpstr>
      <vt:lpstr>pl</vt:lpstr>
      <vt:lpstr>ob</vt:lpstr>
      <vt:lpstr>pao</vt:lpstr>
      <vt:lpstr>CF=</vt:lpstr>
      <vt:lpstr>CE</vt:lpstr>
      <vt:lpstr>Reconciliation</vt:lpstr>
      <vt:lpstr>gen receipts 2021</vt:lpstr>
      <vt:lpstr>gen payments </vt:lpstr>
      <vt:lpstr>gen payments 2021</vt:lpstr>
      <vt:lpstr>3 months reportr</vt:lpstr>
      <vt:lpstr>FR Receipts</vt:lpstr>
      <vt:lpstr>FR Payments</vt:lpstr>
      <vt:lpstr>Grants Receipts</vt:lpstr>
      <vt:lpstr>Grants Payments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Owner</cp:lastModifiedBy>
  <cp:lastPrinted>2021-10-27T00:57:23Z</cp:lastPrinted>
  <dcterms:created xsi:type="dcterms:W3CDTF">2011-07-30T02:47:28Z</dcterms:created>
  <dcterms:modified xsi:type="dcterms:W3CDTF">2021-12-07T01:18:52Z</dcterms:modified>
</cp:coreProperties>
</file>